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16" yWindow="65416" windowWidth="20730" windowHeight="11760" tabRatio="483" activeTab="0"/>
  </bookViews>
  <sheets>
    <sheet name="CLASSEMENT J1 J2 J3" sheetId="1" r:id="rId1"/>
    <sheet name="RESULTATS SCRATCH J1 J2" sheetId="2" r:id="rId2"/>
    <sheet name="tirage" sheetId="3" r:id="rId3"/>
    <sheet name="Bilan financier" sheetId="4" r:id="rId4"/>
    <sheet name="RESULTATS" sheetId="5" r:id="rId5"/>
    <sheet name="SAISIE Lundi 13" sheetId="6" r:id="rId6"/>
    <sheet name="SAISIE Lundi 20" sheetId="7" r:id="rId7"/>
    <sheet name="SAISIE Lundi 27" sheetId="8" r:id="rId8"/>
  </sheets>
  <definedNames/>
  <calcPr fullCalcOnLoad="1"/>
</workbook>
</file>

<file path=xl/comments1.xml><?xml version="1.0" encoding="utf-8"?>
<comments xmlns="http://schemas.openxmlformats.org/spreadsheetml/2006/main">
  <authors>
    <author>aldubois</author>
  </authors>
  <commentList>
    <comment ref="I2" authorId="0">
      <text>
        <r>
          <rPr>
            <sz val="11"/>
            <rFont val="Tahoma"/>
            <family val="2"/>
          </rPr>
          <t>Par rapport au premier</t>
        </r>
      </text>
    </comment>
    <comment ref="S2" authorId="0">
      <text>
        <r>
          <rPr>
            <sz val="11"/>
            <rFont val="Tahoma"/>
            <family val="2"/>
          </rPr>
          <t>Par rapport au premier</t>
        </r>
      </text>
    </comment>
    <comment ref="N16" authorId="0">
      <text>
        <r>
          <rPr>
            <sz val="11"/>
            <rFont val="Tahoma"/>
            <family val="2"/>
          </rPr>
          <t>Par rapport au premier</t>
        </r>
      </text>
    </comment>
    <comment ref="I16" authorId="0">
      <text>
        <r>
          <rPr>
            <sz val="11"/>
            <rFont val="Tahoma"/>
            <family val="2"/>
          </rPr>
          <t>Par rapport au premier</t>
        </r>
      </text>
    </comment>
  </commentList>
</comments>
</file>

<file path=xl/comments3.xml><?xml version="1.0" encoding="utf-8"?>
<comments xmlns="http://schemas.openxmlformats.org/spreadsheetml/2006/main">
  <authors>
    <author>aldubois</author>
  </authors>
  <commentList>
    <comment ref="C2" authorId="0">
      <text>
        <r>
          <rPr>
            <sz val="9"/>
            <rFont val="Tahoma"/>
            <family val="2"/>
          </rPr>
          <t>1er match</t>
        </r>
      </text>
    </comment>
    <comment ref="C4" authorId="0">
      <text>
        <r>
          <rPr>
            <b/>
            <sz val="9"/>
            <rFont val="Tahoma"/>
            <family val="2"/>
          </rPr>
          <t>Piste pour le premier match</t>
        </r>
      </text>
    </comment>
    <comment ref="Z2" authorId="0">
      <text>
        <r>
          <rPr>
            <sz val="9"/>
            <rFont val="Tahoma"/>
            <family val="2"/>
          </rPr>
          <t>1er match</t>
        </r>
      </text>
    </comment>
    <comment ref="Z4" authorId="0">
      <text>
        <r>
          <rPr>
            <b/>
            <sz val="9"/>
            <rFont val="Tahoma"/>
            <family val="2"/>
          </rPr>
          <t>Piste pour le premier match</t>
        </r>
      </text>
    </comment>
  </commentList>
</comments>
</file>

<file path=xl/comments4.xml><?xml version="1.0" encoding="utf-8"?>
<comments xmlns="http://schemas.openxmlformats.org/spreadsheetml/2006/main">
  <authors>
    <author>aldubois</author>
  </authors>
  <commentList>
    <comment ref="A3" authorId="0">
      <text>
        <r>
          <rPr>
            <b/>
            <sz val="9"/>
            <rFont val="Tahoma"/>
            <family val="2"/>
          </rPr>
          <t>30*10</t>
        </r>
      </text>
    </comment>
  </commentList>
</comments>
</file>

<file path=xl/comments6.xml><?xml version="1.0" encoding="utf-8"?>
<comments xmlns="http://schemas.openxmlformats.org/spreadsheetml/2006/main">
  <authors>
    <author>aldubois</author>
  </authors>
  <commentList>
    <comment ref="D5" authorId="0">
      <text>
        <r>
          <rPr>
            <b/>
            <sz val="9"/>
            <rFont val="Tahoma"/>
            <family val="2"/>
          </rPr>
          <t>Score scratch</t>
        </r>
      </text>
    </comment>
    <comment ref="E10" authorId="0">
      <text>
        <r>
          <rPr>
            <b/>
            <sz val="9"/>
            <rFont val="Tahoma"/>
            <family val="2"/>
          </rPr>
          <t>90 si plus que l'adversaire ou 20 si perdu de moins de 5 quilles</t>
        </r>
      </text>
    </comment>
    <comment ref="B2" authorId="0">
      <text>
        <r>
          <rPr>
            <b/>
            <sz val="9"/>
            <rFont val="Tahoma"/>
            <family val="2"/>
          </rPr>
          <t>1er match</t>
        </r>
      </text>
    </comment>
    <comment ref="K2" authorId="0">
      <text>
        <r>
          <rPr>
            <b/>
            <sz val="9"/>
            <rFont val="Tahoma"/>
            <family val="2"/>
          </rPr>
          <t>2ème match</t>
        </r>
      </text>
    </comment>
  </commentList>
</comments>
</file>

<file path=xl/sharedStrings.xml><?xml version="1.0" encoding="utf-8"?>
<sst xmlns="http://schemas.openxmlformats.org/spreadsheetml/2006/main" count="2349" uniqueCount="145">
  <si>
    <t>HDP</t>
  </si>
  <si>
    <t>TOTAL</t>
  </si>
  <si>
    <t>TOTAL sans HDP ==&gt;</t>
  </si>
  <si>
    <t>Eq 5</t>
  </si>
  <si>
    <t>Eq 1</t>
  </si>
  <si>
    <t xml:space="preserve">Eq 4 </t>
  </si>
  <si>
    <t>Eq 2</t>
  </si>
  <si>
    <t>Eq 3</t>
  </si>
  <si>
    <t>MARC</t>
  </si>
  <si>
    <t>PASCAL</t>
  </si>
  <si>
    <t>CHARLES</t>
  </si>
  <si>
    <t>SC</t>
  </si>
  <si>
    <t xml:space="preserve"> + HDP</t>
  </si>
  <si>
    <t>Bonus</t>
  </si>
  <si>
    <t>MICHEL</t>
  </si>
  <si>
    <t>CHRISTIAN</t>
  </si>
  <si>
    <t>PATRICK L</t>
  </si>
  <si>
    <t>Piste : 1</t>
  </si>
  <si>
    <t>Piste : 2</t>
  </si>
  <si>
    <t xml:space="preserve">TOTAL avec bonus </t>
  </si>
  <si>
    <t>TOTAL avec bonus</t>
  </si>
  <si>
    <t>M1</t>
  </si>
  <si>
    <t>M2</t>
  </si>
  <si>
    <t>M3</t>
  </si>
  <si>
    <t>M4</t>
  </si>
  <si>
    <t>M5</t>
  </si>
  <si>
    <t>LUNDI 13 JANVIER</t>
  </si>
  <si>
    <t>HERVE</t>
  </si>
  <si>
    <t>JEAN MICHEL</t>
  </si>
  <si>
    <t>REMY</t>
  </si>
  <si>
    <t>GHISLAINE</t>
  </si>
  <si>
    <t>VINCENT</t>
  </si>
  <si>
    <t>PHILIPPE G</t>
  </si>
  <si>
    <t>PIERRE</t>
  </si>
  <si>
    <t>LUDOVIC</t>
  </si>
  <si>
    <t>Piste : 3</t>
  </si>
  <si>
    <t>Piste : 4</t>
  </si>
  <si>
    <t>THIERRY</t>
  </si>
  <si>
    <t>PATRICK</t>
  </si>
  <si>
    <t xml:space="preserve">HERVE </t>
  </si>
  <si>
    <t>PATRICK D</t>
  </si>
  <si>
    <t>ALAIN</t>
  </si>
  <si>
    <t>Piste : 5</t>
  </si>
  <si>
    <t>Piste : 6</t>
  </si>
  <si>
    <t>PCB EQUIPE 1</t>
  </si>
  <si>
    <t>CBP EQUIPE A</t>
  </si>
  <si>
    <t>PCB EQUIPE 2</t>
  </si>
  <si>
    <t>CBP EQUIPE B</t>
  </si>
  <si>
    <t>PCB EQUIPE 3</t>
  </si>
  <si>
    <t>CBP EQUIPE C</t>
  </si>
  <si>
    <t>EVELYNE</t>
  </si>
  <si>
    <t>JEAN PIERRE</t>
  </si>
  <si>
    <t>FRED</t>
  </si>
  <si>
    <t>Eq A</t>
  </si>
  <si>
    <t>Eq B</t>
  </si>
  <si>
    <t>Eq C</t>
  </si>
  <si>
    <t>Eq D</t>
  </si>
  <si>
    <t>Eq E</t>
  </si>
  <si>
    <t>PCB EQUIPE 4</t>
  </si>
  <si>
    <t>CBP EQUIPE D</t>
  </si>
  <si>
    <t>Piste : 7</t>
  </si>
  <si>
    <t>Piste : 8</t>
  </si>
  <si>
    <t>JEAN MARIE</t>
  </si>
  <si>
    <t>PHILIPPE L</t>
  </si>
  <si>
    <t>ANDRE</t>
  </si>
  <si>
    <t>NOY</t>
  </si>
  <si>
    <t>PCB EQUIPE 5</t>
  </si>
  <si>
    <t>CBP EQUIPE E</t>
  </si>
  <si>
    <t>Piste : 9</t>
  </si>
  <si>
    <t>Piste : 10</t>
  </si>
  <si>
    <t>VALERIE</t>
  </si>
  <si>
    <t>CLAUDE</t>
  </si>
  <si>
    <t>PHILIPPE P</t>
  </si>
  <si>
    <t>JEAN CLAUDE</t>
  </si>
  <si>
    <t>LIGUE DU LUNDI PCBSB / CBP le 13/01 match 1</t>
  </si>
  <si>
    <t>LIGUE DU LUNDI PCBSB / CBP le 13/01 match 2</t>
  </si>
  <si>
    <t>LIGUE DU LUNDI PCBSB / CBP le 13/01 match 3</t>
  </si>
  <si>
    <t>LIGUE DU LUNDI PCBSB / CBP le 13/01 match 4</t>
  </si>
  <si>
    <t>LIGUE DU LUNDI PCBSB / CBP le 13/01 match 5</t>
  </si>
  <si>
    <t>Equipe 1</t>
  </si>
  <si>
    <t>A</t>
  </si>
  <si>
    <t>Equipe 2</t>
  </si>
  <si>
    <t>B</t>
  </si>
  <si>
    <t>Equipe 3</t>
  </si>
  <si>
    <t>C</t>
  </si>
  <si>
    <t>Equipe 4</t>
  </si>
  <si>
    <t>D</t>
  </si>
  <si>
    <t>Equipe 5</t>
  </si>
  <si>
    <t>E</t>
  </si>
  <si>
    <t>Equipe A</t>
  </si>
  <si>
    <t>Equipe B</t>
  </si>
  <si>
    <t>Equipe C</t>
  </si>
  <si>
    <t>Equipe D</t>
  </si>
  <si>
    <t>Equipe E</t>
  </si>
  <si>
    <t>LUNDI 20 JANVIER</t>
  </si>
  <si>
    <t xml:space="preserve">EVELYNE </t>
  </si>
  <si>
    <t xml:space="preserve">VALERIE </t>
  </si>
  <si>
    <t xml:space="preserve">CHRISTIAN </t>
  </si>
  <si>
    <t xml:space="preserve">PHILIPPE </t>
  </si>
  <si>
    <t>PISTES</t>
  </si>
  <si>
    <t>SYLVIE</t>
  </si>
  <si>
    <t xml:space="preserve">CONTRÔLE </t>
  </si>
  <si>
    <t>Fond de ligue</t>
  </si>
  <si>
    <t>1ere triplette</t>
  </si>
  <si>
    <t>2ème triplette</t>
  </si>
  <si>
    <t>3ème triplette</t>
  </si>
  <si>
    <t>Meilleure série scr sur 5 lignes</t>
  </si>
  <si>
    <t>Par joueur</t>
  </si>
  <si>
    <t>Perso je préfère une seule belle coupe pour le club remise en jeu chaque ligue ou chaque année… réglée moitié par chaque club</t>
  </si>
  <si>
    <t>Mais pas de coupes</t>
  </si>
  <si>
    <t>Coupe</t>
  </si>
  <si>
    <t>PIERRE Menant</t>
  </si>
  <si>
    <t>Tot</t>
  </si>
  <si>
    <t>Moy</t>
  </si>
  <si>
    <t>Delta</t>
  </si>
  <si>
    <t>PASCAL D</t>
  </si>
  <si>
    <t>LIGUE DU LUNDI PCBSB / CBP le 20/01 match 1</t>
  </si>
  <si>
    <t>LIGUE DU LUNDI PCBSB / CBP le 20/01 match 2</t>
  </si>
  <si>
    <t>LIGUE DU LUNDI PCBSB / CBP le 20/01 match 3</t>
  </si>
  <si>
    <t>LIGUE DU LUNDI PCBSB / CBP le 20/01 match 4</t>
  </si>
  <si>
    <t>LIGUE DU LUNDI PCBSB / CBP le 20/01 match 5</t>
  </si>
  <si>
    <t>ALEX</t>
  </si>
  <si>
    <t>PATRICK R</t>
  </si>
  <si>
    <t>MOY GEN</t>
  </si>
  <si>
    <t>NOM</t>
  </si>
  <si>
    <t>MOYENNE  J1</t>
  </si>
  <si>
    <t>MOYENNE J2</t>
  </si>
  <si>
    <t>PIERRE MO</t>
  </si>
  <si>
    <t>STEPHANIE</t>
  </si>
  <si>
    <t>MAX</t>
  </si>
  <si>
    <t>CONTRÔLE</t>
  </si>
  <si>
    <t>MOYENNE J3</t>
  </si>
  <si>
    <t>CLASSEMENT</t>
  </si>
  <si>
    <t>LIGUE DU LUNDI PCBSB / CBP le 27/01 match 1</t>
  </si>
  <si>
    <t>LIGUE DU LUNDI PCBSB / CBP le 27/01 match 2</t>
  </si>
  <si>
    <t>Classement après J3</t>
  </si>
  <si>
    <t>1er</t>
  </si>
  <si>
    <t>2ème</t>
  </si>
  <si>
    <t>TOTAL QUILLES =&gt;</t>
  </si>
  <si>
    <t>CLASSEMENT LUNDI 13 JANVIER</t>
  </si>
  <si>
    <t>CLASSEMENT LUNDI 20 JANVIER</t>
  </si>
  <si>
    <t>CLASSEMENT LUNDI 27 JANVIER</t>
  </si>
  <si>
    <t>CLASSEMENT / EQUIPE CLUB</t>
  </si>
  <si>
    <t>LUDO</t>
  </si>
  <si>
    <t>PIERRE 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</si>
</sst>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name val="Tahoma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9" xfId="0" applyFont="1" applyBorder="1" applyAlignment="1">
      <alignment/>
    </xf>
    <xf numFmtId="0" fontId="0" fillId="0" borderId="38" xfId="0" applyBorder="1" applyAlignment="1">
      <alignment horizontal="center"/>
    </xf>
    <xf numFmtId="16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" fontId="57" fillId="0" borderId="0" xfId="0" applyNumberFormat="1" applyFont="1" applyAlignment="1">
      <alignment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44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38" xfId="0" applyBorder="1" applyAlignment="1">
      <alignment/>
    </xf>
    <xf numFmtId="0" fontId="56" fillId="0" borderId="41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15" fillId="0" borderId="29" xfId="0" applyFont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58" fillId="0" borderId="43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8" fillId="0" borderId="3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42" xfId="0" applyFont="1" applyBorder="1" applyAlignment="1">
      <alignment/>
    </xf>
    <xf numFmtId="0" fontId="0" fillId="0" borderId="0" xfId="0" applyAlignment="1">
      <alignment/>
    </xf>
    <xf numFmtId="0" fontId="54" fillId="0" borderId="41" xfId="0" applyFont="1" applyBorder="1" applyAlignment="1">
      <alignment/>
    </xf>
    <xf numFmtId="0" fontId="54" fillId="0" borderId="43" xfId="0" applyFont="1" applyBorder="1" applyAlignment="1">
      <alignment/>
    </xf>
    <xf numFmtId="0" fontId="5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/>
    </xf>
    <xf numFmtId="0" fontId="58" fillId="0" borderId="47" xfId="0" applyFont="1" applyBorder="1" applyAlignment="1">
      <alignment/>
    </xf>
    <xf numFmtId="0" fontId="58" fillId="0" borderId="0" xfId="0" applyFont="1" applyBorder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58" fillId="0" borderId="24" xfId="0" applyFont="1" applyBorder="1" applyAlignment="1">
      <alignment/>
    </xf>
    <xf numFmtId="0" fontId="62" fillId="0" borderId="2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49" xfId="0" applyFont="1" applyBorder="1" applyAlignment="1">
      <alignment horizontal="right" vertical="center"/>
    </xf>
    <xf numFmtId="0" fontId="63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0" fontId="57" fillId="0" borderId="52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0" fontId="65" fillId="0" borderId="38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/>
    </xf>
    <xf numFmtId="0" fontId="57" fillId="0" borderId="53" xfId="0" applyFont="1" applyBorder="1" applyAlignment="1">
      <alignment horizontal="center" wrapText="1"/>
    </xf>
    <xf numFmtId="0" fontId="57" fillId="0" borderId="54" xfId="0" applyFont="1" applyBorder="1" applyAlignment="1">
      <alignment horizont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1"/>
  <sheetViews>
    <sheetView tabSelected="1" zoomScale="80" zoomScaleNormal="80" zoomScalePageLayoutView="0" workbookViewId="0" topLeftCell="A14">
      <selection activeCell="T28" sqref="T28"/>
    </sheetView>
  </sheetViews>
  <sheetFormatPr defaultColWidth="11.421875" defaultRowHeight="15"/>
  <cols>
    <col min="1" max="1" width="4.57421875" style="70" customWidth="1"/>
    <col min="2" max="2" width="20.421875" style="69" bestFit="1" customWidth="1"/>
    <col min="3" max="8" width="8.57421875" style="70" customWidth="1"/>
    <col min="9" max="9" width="5.7109375" style="142" bestFit="1" customWidth="1"/>
    <col min="10" max="10" width="3.421875" style="69" customWidth="1"/>
    <col min="11" max="11" width="6.421875" style="69" customWidth="1"/>
    <col min="12" max="12" width="24.57421875" style="69" bestFit="1" customWidth="1"/>
    <col min="13" max="13" width="9.28125" style="70" bestFit="1" customWidth="1"/>
    <col min="14" max="14" width="9.28125" style="70" customWidth="1"/>
    <col min="15" max="18" width="8.57421875" style="70" customWidth="1"/>
    <col min="19" max="19" width="11.421875" style="69" customWidth="1"/>
    <col min="20" max="20" width="4.140625" style="0" customWidth="1"/>
    <col min="21" max="21" width="20.421875" style="69" bestFit="1" customWidth="1"/>
    <col min="22" max="22" width="7.00390625" style="69" bestFit="1" customWidth="1"/>
    <col min="23" max="23" width="7.140625" style="69" customWidth="1"/>
    <col min="24" max="24" width="20.421875" style="69" bestFit="1" customWidth="1"/>
    <col min="25" max="25" width="7.140625" style="69" bestFit="1" customWidth="1"/>
    <col min="26" max="26" width="11.421875" style="69" customWidth="1"/>
    <col min="27" max="27" width="12.421875" style="69" bestFit="1" customWidth="1"/>
    <col min="28" max="16384" width="11.421875" style="69" customWidth="1"/>
  </cols>
  <sheetData>
    <row r="1" spans="2:29" ht="19.5" thickBot="1">
      <c r="B1" s="151" t="s">
        <v>139</v>
      </c>
      <c r="C1" s="151"/>
      <c r="D1" s="151"/>
      <c r="E1" s="151"/>
      <c r="F1" s="151"/>
      <c r="G1" s="151"/>
      <c r="H1" s="151"/>
      <c r="L1" s="151" t="s">
        <v>140</v>
      </c>
      <c r="M1" s="151"/>
      <c r="N1" s="151"/>
      <c r="O1" s="151"/>
      <c r="P1" s="151"/>
      <c r="Q1" s="151"/>
      <c r="R1" s="151"/>
      <c r="T1" s="69"/>
      <c r="Y1" s="70"/>
      <c r="Z1" s="70"/>
      <c r="AA1" s="70"/>
      <c r="AC1"/>
    </row>
    <row r="2" spans="2:19" s="96" customFormat="1" ht="19.5" thickBot="1">
      <c r="B2" s="103"/>
      <c r="C2" s="104" t="s">
        <v>21</v>
      </c>
      <c r="D2" s="104" t="s">
        <v>22</v>
      </c>
      <c r="E2" s="104" t="s">
        <v>23</v>
      </c>
      <c r="F2" s="104" t="s">
        <v>24</v>
      </c>
      <c r="G2" s="104" t="s">
        <v>25</v>
      </c>
      <c r="H2" s="105" t="s">
        <v>1</v>
      </c>
      <c r="I2" s="143" t="s">
        <v>114</v>
      </c>
      <c r="J2" s="119"/>
      <c r="L2" s="103"/>
      <c r="M2" s="104" t="s">
        <v>21</v>
      </c>
      <c r="N2" s="104" t="s">
        <v>22</v>
      </c>
      <c r="O2" s="104" t="s">
        <v>23</v>
      </c>
      <c r="P2" s="104" t="s">
        <v>24</v>
      </c>
      <c r="Q2" s="104" t="s">
        <v>25</v>
      </c>
      <c r="R2" s="105" t="s">
        <v>1</v>
      </c>
      <c r="S2" s="96" t="s">
        <v>114</v>
      </c>
    </row>
    <row r="3" spans="1:21" ht="19.5" thickTop="1">
      <c r="A3" s="84">
        <v>1</v>
      </c>
      <c r="B3" s="85" t="s">
        <v>127</v>
      </c>
      <c r="C3" s="86">
        <v>700</v>
      </c>
      <c r="D3" s="86">
        <v>718</v>
      </c>
      <c r="E3" s="86">
        <v>754</v>
      </c>
      <c r="F3" s="86">
        <v>576</v>
      </c>
      <c r="G3" s="86">
        <v>728</v>
      </c>
      <c r="H3" s="87">
        <v>3476</v>
      </c>
      <c r="I3" s="144">
        <v>0</v>
      </c>
      <c r="J3" s="70"/>
      <c r="K3" s="93">
        <v>1</v>
      </c>
      <c r="L3" s="85" t="s">
        <v>27</v>
      </c>
      <c r="M3" s="86">
        <v>728</v>
      </c>
      <c r="N3" s="86">
        <v>727</v>
      </c>
      <c r="O3" s="86">
        <v>741</v>
      </c>
      <c r="P3" s="86">
        <v>739</v>
      </c>
      <c r="Q3" s="86">
        <v>835</v>
      </c>
      <c r="R3" s="87">
        <v>3770</v>
      </c>
      <c r="S3" s="70">
        <v>0</v>
      </c>
      <c r="T3" s="69"/>
      <c r="U3"/>
    </row>
    <row r="4" spans="1:21" ht="18.75">
      <c r="A4" s="84">
        <v>2</v>
      </c>
      <c r="B4" s="85" t="s">
        <v>8</v>
      </c>
      <c r="C4" s="86">
        <v>753</v>
      </c>
      <c r="D4" s="86">
        <v>563</v>
      </c>
      <c r="E4" s="86">
        <v>639</v>
      </c>
      <c r="F4" s="86">
        <v>735</v>
      </c>
      <c r="G4" s="86">
        <v>707</v>
      </c>
      <c r="H4" s="87">
        <v>3397</v>
      </c>
      <c r="I4" s="144">
        <f>$H$3-H4</f>
        <v>79</v>
      </c>
      <c r="J4" s="70"/>
      <c r="K4" s="93">
        <v>2</v>
      </c>
      <c r="L4" s="85" t="s">
        <v>14</v>
      </c>
      <c r="M4" s="86">
        <v>597</v>
      </c>
      <c r="N4" s="86">
        <v>714</v>
      </c>
      <c r="O4" s="86">
        <v>608</v>
      </c>
      <c r="P4" s="86">
        <v>727</v>
      </c>
      <c r="Q4" s="86">
        <v>743</v>
      </c>
      <c r="R4" s="87">
        <v>3389</v>
      </c>
      <c r="S4" s="70">
        <f aca="true" t="shared" si="0" ref="S4:S12">$R$3-R4</f>
        <v>381</v>
      </c>
      <c r="T4" s="69"/>
      <c r="U4"/>
    </row>
    <row r="5" spans="1:21" ht="18.75">
      <c r="A5" s="84">
        <v>3</v>
      </c>
      <c r="B5" s="85" t="s">
        <v>32</v>
      </c>
      <c r="C5" s="88">
        <v>546</v>
      </c>
      <c r="D5" s="88">
        <v>764</v>
      </c>
      <c r="E5" s="88">
        <v>731</v>
      </c>
      <c r="F5" s="88">
        <v>610</v>
      </c>
      <c r="G5" s="88">
        <v>708</v>
      </c>
      <c r="H5" s="87">
        <v>3359</v>
      </c>
      <c r="I5" s="144">
        <f aca="true" t="shared" si="1" ref="I5:I12">$H$3-H5</f>
        <v>117</v>
      </c>
      <c r="J5" s="70"/>
      <c r="K5" s="93">
        <v>3</v>
      </c>
      <c r="L5" s="85" t="s">
        <v>127</v>
      </c>
      <c r="M5" s="88">
        <v>718</v>
      </c>
      <c r="N5" s="88">
        <v>730</v>
      </c>
      <c r="O5" s="88">
        <v>670</v>
      </c>
      <c r="P5" s="88">
        <v>553</v>
      </c>
      <c r="Q5" s="88">
        <v>708</v>
      </c>
      <c r="R5" s="87">
        <v>3379</v>
      </c>
      <c r="S5" s="70">
        <f t="shared" si="0"/>
        <v>391</v>
      </c>
      <c r="T5" s="69"/>
      <c r="U5"/>
    </row>
    <row r="6" spans="1:21" ht="18.75">
      <c r="A6" s="84">
        <v>4</v>
      </c>
      <c r="B6" s="85" t="s">
        <v>31</v>
      </c>
      <c r="C6" s="88">
        <v>585</v>
      </c>
      <c r="D6" s="88">
        <v>549</v>
      </c>
      <c r="E6" s="88">
        <v>708</v>
      </c>
      <c r="F6" s="88">
        <v>765</v>
      </c>
      <c r="G6" s="88">
        <v>748</v>
      </c>
      <c r="H6" s="87">
        <v>3355</v>
      </c>
      <c r="I6" s="144">
        <f t="shared" si="1"/>
        <v>121</v>
      </c>
      <c r="J6" s="70"/>
      <c r="K6" s="93">
        <v>4</v>
      </c>
      <c r="L6" s="85" t="s">
        <v>30</v>
      </c>
      <c r="M6" s="88">
        <v>733</v>
      </c>
      <c r="N6" s="88">
        <v>618</v>
      </c>
      <c r="O6" s="88">
        <v>733</v>
      </c>
      <c r="P6" s="88">
        <v>701</v>
      </c>
      <c r="Q6" s="88">
        <v>551</v>
      </c>
      <c r="R6" s="87">
        <v>3336</v>
      </c>
      <c r="S6" s="70">
        <f t="shared" si="0"/>
        <v>434</v>
      </c>
      <c r="T6" s="69"/>
      <c r="U6"/>
    </row>
    <row r="7" spans="1:21" ht="18.75">
      <c r="A7" s="84">
        <v>5</v>
      </c>
      <c r="B7" s="85" t="s">
        <v>30</v>
      </c>
      <c r="C7" s="88">
        <v>734</v>
      </c>
      <c r="D7" s="88">
        <v>679</v>
      </c>
      <c r="E7" s="88">
        <v>620</v>
      </c>
      <c r="F7" s="88">
        <v>719</v>
      </c>
      <c r="G7" s="88">
        <v>517</v>
      </c>
      <c r="H7" s="87">
        <v>3269</v>
      </c>
      <c r="I7" s="144">
        <f t="shared" si="1"/>
        <v>207</v>
      </c>
      <c r="J7" s="70"/>
      <c r="K7" s="93">
        <v>5</v>
      </c>
      <c r="L7" s="85" t="s">
        <v>32</v>
      </c>
      <c r="M7" s="88">
        <v>596</v>
      </c>
      <c r="N7" s="88">
        <v>614</v>
      </c>
      <c r="O7" s="88">
        <v>718</v>
      </c>
      <c r="P7" s="88">
        <v>659</v>
      </c>
      <c r="Q7" s="88">
        <v>737</v>
      </c>
      <c r="R7" s="87">
        <v>3324</v>
      </c>
      <c r="S7" s="70">
        <f t="shared" si="0"/>
        <v>446</v>
      </c>
      <c r="T7" s="69"/>
      <c r="U7"/>
    </row>
    <row r="8" spans="1:21" ht="18.75">
      <c r="A8" s="84">
        <v>6</v>
      </c>
      <c r="B8" s="85" t="s">
        <v>27</v>
      </c>
      <c r="C8" s="88">
        <v>689</v>
      </c>
      <c r="D8" s="88">
        <v>561</v>
      </c>
      <c r="E8" s="88">
        <v>756</v>
      </c>
      <c r="F8" s="88">
        <v>626</v>
      </c>
      <c r="G8" s="88">
        <v>606</v>
      </c>
      <c r="H8" s="87">
        <v>3238</v>
      </c>
      <c r="I8" s="144">
        <f t="shared" si="1"/>
        <v>238</v>
      </c>
      <c r="J8" s="70"/>
      <c r="K8" s="93">
        <v>6</v>
      </c>
      <c r="L8" s="85" t="s">
        <v>34</v>
      </c>
      <c r="M8" s="88">
        <v>546</v>
      </c>
      <c r="N8" s="88">
        <v>623</v>
      </c>
      <c r="O8" s="88">
        <v>705</v>
      </c>
      <c r="P8" s="88">
        <v>608</v>
      </c>
      <c r="Q8" s="88">
        <v>681</v>
      </c>
      <c r="R8" s="87">
        <v>3163</v>
      </c>
      <c r="S8" s="70">
        <f t="shared" si="0"/>
        <v>607</v>
      </c>
      <c r="T8" s="69"/>
      <c r="U8"/>
    </row>
    <row r="9" spans="1:21" ht="18.75">
      <c r="A9" s="84">
        <v>7</v>
      </c>
      <c r="B9" s="85" t="s">
        <v>34</v>
      </c>
      <c r="C9" s="88">
        <v>556</v>
      </c>
      <c r="D9" s="88">
        <v>707</v>
      </c>
      <c r="E9" s="88">
        <v>626</v>
      </c>
      <c r="F9" s="88">
        <v>569</v>
      </c>
      <c r="G9" s="88">
        <v>723</v>
      </c>
      <c r="H9" s="87">
        <v>3181</v>
      </c>
      <c r="I9" s="144">
        <f t="shared" si="1"/>
        <v>295</v>
      </c>
      <c r="J9" s="70"/>
      <c r="K9" s="93">
        <v>7</v>
      </c>
      <c r="L9" s="85" t="s">
        <v>31</v>
      </c>
      <c r="M9" s="88">
        <v>716</v>
      </c>
      <c r="N9" s="88">
        <v>608</v>
      </c>
      <c r="O9" s="88">
        <v>551</v>
      </c>
      <c r="P9" s="88">
        <v>678</v>
      </c>
      <c r="Q9" s="88">
        <v>594</v>
      </c>
      <c r="R9" s="87">
        <v>3147</v>
      </c>
      <c r="S9" s="70">
        <f t="shared" si="0"/>
        <v>623</v>
      </c>
      <c r="T9" s="69"/>
      <c r="U9"/>
    </row>
    <row r="10" spans="1:21" ht="18.75">
      <c r="A10" s="84">
        <v>8</v>
      </c>
      <c r="B10" s="85" t="s">
        <v>14</v>
      </c>
      <c r="C10" s="88">
        <v>623</v>
      </c>
      <c r="D10" s="88">
        <v>682</v>
      </c>
      <c r="E10" s="88">
        <v>597</v>
      </c>
      <c r="F10" s="88">
        <v>676</v>
      </c>
      <c r="G10" s="88">
        <v>597</v>
      </c>
      <c r="H10" s="87">
        <v>3175</v>
      </c>
      <c r="I10" s="144">
        <f t="shared" si="1"/>
        <v>301</v>
      </c>
      <c r="J10" s="70"/>
      <c r="K10" s="93">
        <v>8</v>
      </c>
      <c r="L10" s="85" t="s">
        <v>8</v>
      </c>
      <c r="M10" s="88">
        <v>722</v>
      </c>
      <c r="N10" s="88">
        <v>725</v>
      </c>
      <c r="O10" s="88">
        <v>552</v>
      </c>
      <c r="P10" s="88">
        <v>559</v>
      </c>
      <c r="Q10" s="88">
        <v>583</v>
      </c>
      <c r="R10" s="87">
        <v>3141</v>
      </c>
      <c r="S10" s="70">
        <f t="shared" si="0"/>
        <v>629</v>
      </c>
      <c r="T10" s="69"/>
      <c r="U10"/>
    </row>
    <row r="11" spans="1:21" ht="18.75">
      <c r="A11" s="84">
        <v>9</v>
      </c>
      <c r="B11" s="85" t="s">
        <v>28</v>
      </c>
      <c r="C11" s="88">
        <v>648</v>
      </c>
      <c r="D11" s="88">
        <v>603</v>
      </c>
      <c r="E11" s="88">
        <v>520</v>
      </c>
      <c r="F11" s="88">
        <v>573</v>
      </c>
      <c r="G11" s="88">
        <v>601</v>
      </c>
      <c r="H11" s="87">
        <v>2945</v>
      </c>
      <c r="I11" s="144">
        <f t="shared" si="1"/>
        <v>531</v>
      </c>
      <c r="J11" s="70"/>
      <c r="K11" s="93">
        <v>9</v>
      </c>
      <c r="L11" s="85" t="s">
        <v>28</v>
      </c>
      <c r="M11" s="88">
        <v>620</v>
      </c>
      <c r="N11" s="88">
        <v>580</v>
      </c>
      <c r="O11" s="88">
        <v>569</v>
      </c>
      <c r="P11" s="88">
        <v>575</v>
      </c>
      <c r="Q11" s="88">
        <v>606</v>
      </c>
      <c r="R11" s="87">
        <v>2950</v>
      </c>
      <c r="S11" s="70">
        <f t="shared" si="0"/>
        <v>820</v>
      </c>
      <c r="T11" s="69"/>
      <c r="U11"/>
    </row>
    <row r="12" spans="1:21" ht="19.5" thickBot="1">
      <c r="A12" s="84">
        <v>10</v>
      </c>
      <c r="B12" s="89" t="s">
        <v>64</v>
      </c>
      <c r="C12" s="90">
        <v>625</v>
      </c>
      <c r="D12" s="90">
        <v>570</v>
      </c>
      <c r="E12" s="90">
        <v>512</v>
      </c>
      <c r="F12" s="90">
        <v>683</v>
      </c>
      <c r="G12" s="90">
        <v>531</v>
      </c>
      <c r="H12" s="91">
        <v>2921</v>
      </c>
      <c r="I12" s="144">
        <f t="shared" si="1"/>
        <v>555</v>
      </c>
      <c r="J12" s="70"/>
      <c r="K12" s="93">
        <v>10</v>
      </c>
      <c r="L12" s="89" t="s">
        <v>64</v>
      </c>
      <c r="M12" s="90">
        <v>589</v>
      </c>
      <c r="N12" s="90">
        <v>536</v>
      </c>
      <c r="O12" s="90">
        <v>676</v>
      </c>
      <c r="P12" s="90">
        <v>557</v>
      </c>
      <c r="Q12" s="90">
        <v>542</v>
      </c>
      <c r="R12" s="91">
        <v>2900</v>
      </c>
      <c r="S12" s="70">
        <f t="shared" si="0"/>
        <v>870</v>
      </c>
      <c r="T12" s="69"/>
      <c r="U12"/>
    </row>
    <row r="13" ht="18.75"/>
    <row r="14" ht="7.5" customHeight="1"/>
    <row r="15" spans="2:8" ht="19.5" thickBot="1">
      <c r="B15" s="151" t="s">
        <v>141</v>
      </c>
      <c r="C15" s="151"/>
      <c r="D15" s="151"/>
      <c r="E15" s="151"/>
      <c r="F15" s="151"/>
      <c r="G15" s="151"/>
      <c r="H15" s="151"/>
    </row>
    <row r="16" spans="1:20" s="102" customFormat="1" ht="38.25" thickBot="1">
      <c r="A16" s="70"/>
      <c r="B16" s="103"/>
      <c r="C16" s="104" t="s">
        <v>21</v>
      </c>
      <c r="D16" s="104" t="s">
        <v>22</v>
      </c>
      <c r="E16" s="104" t="s">
        <v>23</v>
      </c>
      <c r="F16" s="104" t="s">
        <v>24</v>
      </c>
      <c r="G16" s="105" t="s">
        <v>25</v>
      </c>
      <c r="H16" s="105" t="s">
        <v>1</v>
      </c>
      <c r="I16" s="143" t="s">
        <v>114</v>
      </c>
      <c r="J16" s="119"/>
      <c r="L16" s="121" t="s">
        <v>135</v>
      </c>
      <c r="M16" s="120" t="s">
        <v>1</v>
      </c>
      <c r="N16" s="119" t="s">
        <v>114</v>
      </c>
      <c r="O16" s="119"/>
      <c r="P16" s="96"/>
      <c r="Q16" s="96"/>
      <c r="R16" s="96"/>
      <c r="T16" s="29"/>
    </row>
    <row r="17" spans="1:15" ht="19.5" thickTop="1">
      <c r="A17" s="119">
        <v>1</v>
      </c>
      <c r="B17" s="85" t="s">
        <v>34</v>
      </c>
      <c r="C17" s="86">
        <v>700</v>
      </c>
      <c r="D17" s="86">
        <v>668</v>
      </c>
      <c r="E17" s="86">
        <v>727</v>
      </c>
      <c r="F17" s="86">
        <v>734</v>
      </c>
      <c r="G17" s="86">
        <v>818</v>
      </c>
      <c r="H17" s="125">
        <v>3647</v>
      </c>
      <c r="I17" s="146">
        <v>0</v>
      </c>
      <c r="J17" s="70"/>
      <c r="K17" s="119">
        <v>1</v>
      </c>
      <c r="L17" s="85" t="s">
        <v>33</v>
      </c>
      <c r="M17" s="125">
        <v>10445</v>
      </c>
      <c r="N17" s="146">
        <v>0</v>
      </c>
      <c r="O17" s="119"/>
    </row>
    <row r="18" spans="1:15" ht="18.75">
      <c r="A18" s="119">
        <v>2</v>
      </c>
      <c r="B18" s="85" t="s">
        <v>33</v>
      </c>
      <c r="C18" s="86">
        <v>737</v>
      </c>
      <c r="D18" s="86">
        <v>739</v>
      </c>
      <c r="E18" s="86">
        <v>710</v>
      </c>
      <c r="F18" s="86">
        <v>689</v>
      </c>
      <c r="G18" s="86">
        <v>715</v>
      </c>
      <c r="H18" s="125">
        <v>3590</v>
      </c>
      <c r="I18" s="147">
        <f aca="true" t="shared" si="2" ref="I18:I26">$H$17-H18</f>
        <v>57</v>
      </c>
      <c r="J18" s="70"/>
      <c r="K18" s="119">
        <v>2</v>
      </c>
      <c r="L18" s="85" t="s">
        <v>27</v>
      </c>
      <c r="M18" s="125">
        <v>10293</v>
      </c>
      <c r="N18" s="147">
        <f>$M$17-M18</f>
        <v>152</v>
      </c>
      <c r="O18" s="119"/>
    </row>
    <row r="19" spans="1:15" ht="18.75">
      <c r="A19" s="119">
        <v>3</v>
      </c>
      <c r="B19" s="85" t="s">
        <v>27</v>
      </c>
      <c r="C19" s="88">
        <v>716</v>
      </c>
      <c r="D19" s="88">
        <v>634</v>
      </c>
      <c r="E19" s="88">
        <v>590</v>
      </c>
      <c r="F19" s="88">
        <v>600</v>
      </c>
      <c r="G19" s="88">
        <v>745</v>
      </c>
      <c r="H19" s="125">
        <v>3285</v>
      </c>
      <c r="I19" s="147">
        <f t="shared" si="2"/>
        <v>362</v>
      </c>
      <c r="J19" s="70"/>
      <c r="K19" s="119">
        <v>3</v>
      </c>
      <c r="L19" s="85" t="s">
        <v>34</v>
      </c>
      <c r="M19" s="125">
        <v>9991</v>
      </c>
      <c r="N19" s="147">
        <f aca="true" t="shared" si="3" ref="N19:N26">$M$17-M19</f>
        <v>454</v>
      </c>
      <c r="O19" s="119"/>
    </row>
    <row r="20" spans="1:15" ht="18.75">
      <c r="A20" s="119">
        <v>4</v>
      </c>
      <c r="B20" s="85" t="s">
        <v>8</v>
      </c>
      <c r="C20" s="88">
        <v>684</v>
      </c>
      <c r="D20" s="88">
        <v>732</v>
      </c>
      <c r="E20" s="88">
        <v>579</v>
      </c>
      <c r="F20" s="88">
        <v>673</v>
      </c>
      <c r="G20" s="88">
        <v>593</v>
      </c>
      <c r="H20" s="125">
        <v>3261</v>
      </c>
      <c r="I20" s="147">
        <f t="shared" si="2"/>
        <v>386</v>
      </c>
      <c r="J20" s="70"/>
      <c r="K20" s="119">
        <v>4</v>
      </c>
      <c r="L20" s="85" t="s">
        <v>32</v>
      </c>
      <c r="M20" s="125">
        <v>9886</v>
      </c>
      <c r="N20" s="147">
        <f t="shared" si="3"/>
        <v>559</v>
      </c>
      <c r="O20" s="119"/>
    </row>
    <row r="21" spans="1:15" ht="18.75" customHeight="1">
      <c r="A21" s="119">
        <v>5</v>
      </c>
      <c r="B21" s="85" t="s">
        <v>32</v>
      </c>
      <c r="C21" s="88">
        <v>620</v>
      </c>
      <c r="D21" s="88">
        <v>678</v>
      </c>
      <c r="E21" s="88">
        <v>608</v>
      </c>
      <c r="F21" s="88">
        <v>741</v>
      </c>
      <c r="G21" s="88">
        <v>556</v>
      </c>
      <c r="H21" s="125">
        <v>3203</v>
      </c>
      <c r="I21" s="147">
        <f t="shared" si="2"/>
        <v>444</v>
      </c>
      <c r="J21" s="70"/>
      <c r="K21" s="119">
        <v>5</v>
      </c>
      <c r="L21" s="85" t="s">
        <v>8</v>
      </c>
      <c r="M21" s="125">
        <v>9799</v>
      </c>
      <c r="N21" s="147">
        <f t="shared" si="3"/>
        <v>646</v>
      </c>
      <c r="O21" s="119"/>
    </row>
    <row r="22" spans="1:15" ht="18.75" customHeight="1">
      <c r="A22" s="119">
        <v>6</v>
      </c>
      <c r="B22" s="85" t="s">
        <v>14</v>
      </c>
      <c r="C22" s="88">
        <v>588</v>
      </c>
      <c r="D22" s="88">
        <v>546</v>
      </c>
      <c r="E22" s="88">
        <v>726</v>
      </c>
      <c r="F22" s="88">
        <v>688</v>
      </c>
      <c r="G22" s="88">
        <v>611</v>
      </c>
      <c r="H22" s="125">
        <v>3159</v>
      </c>
      <c r="I22" s="147">
        <f t="shared" si="2"/>
        <v>488</v>
      </c>
      <c r="J22" s="70"/>
      <c r="K22" s="119">
        <v>6</v>
      </c>
      <c r="L22" s="85" t="s">
        <v>30</v>
      </c>
      <c r="M22" s="125">
        <v>9736</v>
      </c>
      <c r="N22" s="147">
        <f t="shared" si="3"/>
        <v>709</v>
      </c>
      <c r="O22" s="119"/>
    </row>
    <row r="23" spans="1:15" ht="18.75">
      <c r="A23" s="119">
        <v>7</v>
      </c>
      <c r="B23" s="85" t="s">
        <v>121</v>
      </c>
      <c r="C23" s="88">
        <v>607</v>
      </c>
      <c r="D23" s="88">
        <v>529</v>
      </c>
      <c r="E23" s="88">
        <v>713</v>
      </c>
      <c r="F23" s="88">
        <v>595</v>
      </c>
      <c r="G23" s="88">
        <v>712</v>
      </c>
      <c r="H23" s="125">
        <v>3156</v>
      </c>
      <c r="I23" s="147">
        <f t="shared" si="2"/>
        <v>491</v>
      </c>
      <c r="J23" s="70"/>
      <c r="K23" s="119">
        <v>7</v>
      </c>
      <c r="L23" s="85" t="s">
        <v>14</v>
      </c>
      <c r="M23" s="125">
        <v>9723</v>
      </c>
      <c r="N23" s="147">
        <f t="shared" si="3"/>
        <v>722</v>
      </c>
      <c r="O23" s="119"/>
    </row>
    <row r="24" spans="1:15" ht="18.75">
      <c r="A24" s="119">
        <v>8</v>
      </c>
      <c r="B24" s="85" t="s">
        <v>30</v>
      </c>
      <c r="C24" s="88">
        <v>577</v>
      </c>
      <c r="D24" s="88">
        <v>575</v>
      </c>
      <c r="E24" s="88">
        <v>666</v>
      </c>
      <c r="F24" s="88">
        <v>602</v>
      </c>
      <c r="G24" s="88">
        <v>711</v>
      </c>
      <c r="H24" s="125">
        <v>3131</v>
      </c>
      <c r="I24" s="147">
        <f t="shared" si="2"/>
        <v>516</v>
      </c>
      <c r="J24" s="70"/>
      <c r="K24" s="119">
        <v>8</v>
      </c>
      <c r="L24" s="85" t="s">
        <v>31</v>
      </c>
      <c r="M24" s="125">
        <v>9591</v>
      </c>
      <c r="N24" s="147">
        <f t="shared" si="3"/>
        <v>854</v>
      </c>
      <c r="O24" s="119"/>
    </row>
    <row r="25" spans="1:15" ht="18.75">
      <c r="A25" s="119">
        <v>9</v>
      </c>
      <c r="B25" s="85" t="s">
        <v>28</v>
      </c>
      <c r="C25" s="88">
        <v>692</v>
      </c>
      <c r="D25" s="88">
        <v>512</v>
      </c>
      <c r="E25" s="88">
        <v>609</v>
      </c>
      <c r="F25" s="88">
        <v>505</v>
      </c>
      <c r="G25" s="88">
        <v>783</v>
      </c>
      <c r="H25" s="125">
        <v>3101</v>
      </c>
      <c r="I25" s="147">
        <f t="shared" si="2"/>
        <v>546</v>
      </c>
      <c r="J25" s="70"/>
      <c r="K25" s="119">
        <v>9</v>
      </c>
      <c r="L25" s="85" t="s">
        <v>28</v>
      </c>
      <c r="M25" s="125">
        <v>8996</v>
      </c>
      <c r="N25" s="147">
        <f t="shared" si="3"/>
        <v>1449</v>
      </c>
      <c r="O25" s="119"/>
    </row>
    <row r="26" spans="1:15" ht="19.5" thickBot="1">
      <c r="A26" s="119">
        <v>10</v>
      </c>
      <c r="B26" s="89" t="s">
        <v>31</v>
      </c>
      <c r="C26" s="90">
        <v>605</v>
      </c>
      <c r="D26" s="90">
        <v>709</v>
      </c>
      <c r="E26" s="90">
        <v>567</v>
      </c>
      <c r="F26" s="90">
        <v>592</v>
      </c>
      <c r="G26" s="90">
        <v>616</v>
      </c>
      <c r="H26" s="141">
        <v>3089</v>
      </c>
      <c r="I26" s="148">
        <f t="shared" si="2"/>
        <v>558</v>
      </c>
      <c r="J26" s="70"/>
      <c r="K26" s="119">
        <v>10</v>
      </c>
      <c r="L26" s="89" t="s">
        <v>64</v>
      </c>
      <c r="M26" s="141">
        <v>8977</v>
      </c>
      <c r="N26" s="148">
        <f t="shared" si="3"/>
        <v>1468</v>
      </c>
      <c r="O26" s="119"/>
    </row>
    <row r="27" ht="19.5" thickBot="1"/>
    <row r="28" spans="1:14" ht="18.75">
      <c r="A28" s="69"/>
      <c r="C28" s="69"/>
      <c r="D28" s="69"/>
      <c r="E28" s="69"/>
      <c r="F28" s="69"/>
      <c r="G28" s="69"/>
      <c r="H28" s="69"/>
      <c r="L28" s="152" t="s">
        <v>142</v>
      </c>
      <c r="M28" s="154" t="s">
        <v>136</v>
      </c>
      <c r="N28" s="156" t="s">
        <v>137</v>
      </c>
    </row>
    <row r="29" spans="1:14" ht="19.5" thickBot="1">
      <c r="A29" s="69"/>
      <c r="C29" s="69"/>
      <c r="D29" s="69"/>
      <c r="E29" s="69"/>
      <c r="F29" s="69"/>
      <c r="G29" s="69"/>
      <c r="H29" s="69"/>
      <c r="L29" s="153"/>
      <c r="M29" s="155"/>
      <c r="N29" s="157"/>
    </row>
    <row r="30" spans="9:20" s="133" customFormat="1" ht="26.25" customHeight="1">
      <c r="I30" s="145"/>
      <c r="L30" s="134" t="s">
        <v>138</v>
      </c>
      <c r="M30" s="135">
        <f>SUM(M31:M40)</f>
        <v>49712</v>
      </c>
      <c r="N30" s="136">
        <f>SUM(N31:N40)</f>
        <v>47725</v>
      </c>
      <c r="O30" s="137"/>
      <c r="P30" s="137"/>
      <c r="Q30" s="137"/>
      <c r="R30" s="137"/>
      <c r="T30" s="117"/>
    </row>
    <row r="31" spans="1:20" ht="18.75">
      <c r="A31" s="69"/>
      <c r="C31" s="69"/>
      <c r="D31" s="69"/>
      <c r="E31" s="69"/>
      <c r="F31" s="69"/>
      <c r="G31" s="69"/>
      <c r="H31" s="69"/>
      <c r="L31" s="138" t="s">
        <v>33</v>
      </c>
      <c r="M31" s="124">
        <v>10445</v>
      </c>
      <c r="N31" s="126"/>
      <c r="O31" s="69"/>
      <c r="P31" s="69"/>
      <c r="Q31" s="69"/>
      <c r="R31" s="69"/>
      <c r="T31" s="69"/>
    </row>
    <row r="32" spans="1:20" ht="18.75">
      <c r="A32" s="69"/>
      <c r="C32" s="69"/>
      <c r="D32" s="69"/>
      <c r="E32" s="69"/>
      <c r="F32" s="69"/>
      <c r="G32" s="69"/>
      <c r="H32" s="69"/>
      <c r="L32" s="139" t="s">
        <v>27</v>
      </c>
      <c r="M32" s="127"/>
      <c r="N32" s="128">
        <v>10293</v>
      </c>
      <c r="O32" s="69"/>
      <c r="P32" s="69"/>
      <c r="Q32" s="69"/>
      <c r="R32" s="69"/>
      <c r="T32" s="69"/>
    </row>
    <row r="33" spans="1:20" ht="18.75">
      <c r="A33" s="69"/>
      <c r="C33" s="69"/>
      <c r="D33" s="69"/>
      <c r="E33" s="69"/>
      <c r="F33" s="69"/>
      <c r="G33" s="69"/>
      <c r="H33" s="69"/>
      <c r="L33" s="139" t="s">
        <v>34</v>
      </c>
      <c r="M33" s="123">
        <v>9991</v>
      </c>
      <c r="N33" s="126"/>
      <c r="O33" s="69"/>
      <c r="P33" s="69"/>
      <c r="Q33" s="69"/>
      <c r="R33" s="69"/>
      <c r="T33" s="69"/>
    </row>
    <row r="34" spans="1:20" ht="18.75">
      <c r="A34" s="69"/>
      <c r="C34" s="69"/>
      <c r="D34" s="69"/>
      <c r="E34" s="69"/>
      <c r="F34" s="69"/>
      <c r="G34" s="69"/>
      <c r="H34" s="69"/>
      <c r="L34" s="139" t="s">
        <v>32</v>
      </c>
      <c r="M34" s="122">
        <v>9886</v>
      </c>
      <c r="N34" s="126"/>
      <c r="O34" s="69"/>
      <c r="P34" s="69"/>
      <c r="Q34" s="69"/>
      <c r="R34" s="69"/>
      <c r="T34" s="69"/>
    </row>
    <row r="35" spans="1:20" ht="18.75">
      <c r="A35" s="69"/>
      <c r="C35" s="69"/>
      <c r="D35" s="69"/>
      <c r="E35" s="69"/>
      <c r="F35" s="69"/>
      <c r="G35" s="69"/>
      <c r="H35" s="69"/>
      <c r="L35" s="139" t="s">
        <v>8</v>
      </c>
      <c r="M35" s="124">
        <v>9799</v>
      </c>
      <c r="N35" s="126"/>
      <c r="O35" s="69"/>
      <c r="P35" s="69"/>
      <c r="Q35" s="69"/>
      <c r="R35" s="69"/>
      <c r="T35" s="69"/>
    </row>
    <row r="36" spans="1:20" ht="18.75">
      <c r="A36" s="69"/>
      <c r="C36" s="69"/>
      <c r="D36" s="69"/>
      <c r="E36" s="69"/>
      <c r="F36" s="69"/>
      <c r="G36" s="69"/>
      <c r="H36" s="69"/>
      <c r="L36" s="139" t="s">
        <v>30</v>
      </c>
      <c r="M36" s="127"/>
      <c r="N36" s="129">
        <v>9736</v>
      </c>
      <c r="O36" s="69"/>
      <c r="P36" s="69"/>
      <c r="Q36" s="69"/>
      <c r="R36" s="69"/>
      <c r="T36" s="69"/>
    </row>
    <row r="37" spans="1:20" ht="18.75">
      <c r="A37" s="69"/>
      <c r="C37" s="69"/>
      <c r="D37" s="69"/>
      <c r="E37" s="69"/>
      <c r="F37" s="69"/>
      <c r="G37" s="69"/>
      <c r="H37" s="69"/>
      <c r="L37" s="139" t="s">
        <v>14</v>
      </c>
      <c r="M37" s="127"/>
      <c r="N37" s="130">
        <v>9723</v>
      </c>
      <c r="O37" s="69"/>
      <c r="P37" s="69"/>
      <c r="Q37" s="69"/>
      <c r="R37" s="69"/>
      <c r="T37" s="69"/>
    </row>
    <row r="38" spans="1:20" ht="18.75">
      <c r="A38" s="69"/>
      <c r="C38" s="69"/>
      <c r="D38" s="69"/>
      <c r="E38" s="69"/>
      <c r="F38" s="69"/>
      <c r="G38" s="69"/>
      <c r="H38" s="69"/>
      <c r="L38" s="139" t="s">
        <v>31</v>
      </c>
      <c r="M38" s="122">
        <v>9591</v>
      </c>
      <c r="N38" s="126"/>
      <c r="O38" s="69"/>
      <c r="P38" s="69"/>
      <c r="Q38" s="69"/>
      <c r="R38" s="69"/>
      <c r="T38" s="69"/>
    </row>
    <row r="39" spans="1:20" ht="18.75">
      <c r="A39" s="69"/>
      <c r="C39" s="69"/>
      <c r="D39" s="69"/>
      <c r="E39" s="69"/>
      <c r="F39" s="69"/>
      <c r="G39" s="69"/>
      <c r="H39" s="69"/>
      <c r="L39" s="139" t="s">
        <v>28</v>
      </c>
      <c r="M39" s="127"/>
      <c r="N39" s="128">
        <v>8996</v>
      </c>
      <c r="O39" s="69"/>
      <c r="P39" s="69"/>
      <c r="Q39" s="69"/>
      <c r="R39" s="69"/>
      <c r="T39" s="69"/>
    </row>
    <row r="40" spans="1:20" ht="19.5" thickBot="1">
      <c r="A40" s="69"/>
      <c r="C40" s="69"/>
      <c r="D40" s="69"/>
      <c r="E40" s="69"/>
      <c r="F40" s="69"/>
      <c r="G40" s="69"/>
      <c r="H40" s="69"/>
      <c r="L40" s="140" t="s">
        <v>64</v>
      </c>
      <c r="M40" s="131"/>
      <c r="N40" s="132">
        <v>8977</v>
      </c>
      <c r="O40" s="69"/>
      <c r="P40" s="69"/>
      <c r="Q40" s="69"/>
      <c r="R40" s="69"/>
      <c r="T40" s="69"/>
    </row>
    <row r="41" spans="13:14" ht="18.75">
      <c r="M41" s="69"/>
      <c r="N41" s="69"/>
    </row>
  </sheetData>
  <sheetProtection/>
  <mergeCells count="6">
    <mergeCell ref="B1:H1"/>
    <mergeCell ref="L1:R1"/>
    <mergeCell ref="B15:H15"/>
    <mergeCell ref="L28:L29"/>
    <mergeCell ref="M28:M29"/>
    <mergeCell ref="N28:N29"/>
  </mergeCells>
  <conditionalFormatting sqref="H3">
    <cfRule type="cellIs" priority="119" dxfId="106" operator="greaterThan">
      <formula>199</formula>
    </cfRule>
  </conditionalFormatting>
  <conditionalFormatting sqref="H4">
    <cfRule type="cellIs" priority="116" dxfId="106" operator="greaterThan">
      <formula>199</formula>
    </cfRule>
  </conditionalFormatting>
  <conditionalFormatting sqref="H5">
    <cfRule type="cellIs" priority="115" dxfId="106" operator="greaterThan">
      <formula>199</formula>
    </cfRule>
  </conditionalFormatting>
  <conditionalFormatting sqref="H6">
    <cfRule type="cellIs" priority="114" dxfId="106" operator="greaterThan">
      <formula>199</formula>
    </cfRule>
  </conditionalFormatting>
  <conditionalFormatting sqref="H7">
    <cfRule type="cellIs" priority="113" dxfId="106" operator="greaterThan">
      <formula>199</formula>
    </cfRule>
  </conditionalFormatting>
  <conditionalFormatting sqref="H8">
    <cfRule type="cellIs" priority="112" dxfId="106" operator="greaterThan">
      <formula>199</formula>
    </cfRule>
  </conditionalFormatting>
  <conditionalFormatting sqref="H9">
    <cfRule type="cellIs" priority="111" dxfId="106" operator="greaterThan">
      <formula>199</formula>
    </cfRule>
  </conditionalFormatting>
  <conditionalFormatting sqref="H10">
    <cfRule type="cellIs" priority="110" dxfId="106" operator="greaterThan">
      <formula>199</formula>
    </cfRule>
  </conditionalFormatting>
  <conditionalFormatting sqref="H11">
    <cfRule type="cellIs" priority="109" dxfId="106" operator="greaterThan">
      <formula>199</formula>
    </cfRule>
  </conditionalFormatting>
  <conditionalFormatting sqref="H12">
    <cfRule type="cellIs" priority="108" dxfId="106" operator="greaterThan">
      <formula>199</formula>
    </cfRule>
  </conditionalFormatting>
  <conditionalFormatting sqref="R3">
    <cfRule type="cellIs" priority="88" dxfId="106" operator="greaterThan">
      <formula>199</formula>
    </cfRule>
  </conditionalFormatting>
  <conditionalFormatting sqref="R4">
    <cfRule type="cellIs" priority="87" dxfId="106" operator="greaterThan">
      <formula>199</formula>
    </cfRule>
  </conditionalFormatting>
  <conditionalFormatting sqref="R5">
    <cfRule type="cellIs" priority="86" dxfId="106" operator="greaterThan">
      <formula>199</formula>
    </cfRule>
  </conditionalFormatting>
  <conditionalFormatting sqref="R6">
    <cfRule type="cellIs" priority="85" dxfId="106" operator="greaterThan">
      <formula>199</formula>
    </cfRule>
  </conditionalFormatting>
  <conditionalFormatting sqref="R7">
    <cfRule type="cellIs" priority="84" dxfId="106" operator="greaterThan">
      <formula>199</formula>
    </cfRule>
  </conditionalFormatting>
  <conditionalFormatting sqref="R8">
    <cfRule type="cellIs" priority="83" dxfId="106" operator="greaterThan">
      <formula>199</formula>
    </cfRule>
  </conditionalFormatting>
  <conditionalFormatting sqref="R9">
    <cfRule type="cellIs" priority="82" dxfId="106" operator="greaterThan">
      <formula>199</formula>
    </cfRule>
  </conditionalFormatting>
  <conditionalFormatting sqref="R10">
    <cfRule type="cellIs" priority="81" dxfId="106" operator="greaterThan">
      <formula>199</formula>
    </cfRule>
  </conditionalFormatting>
  <conditionalFormatting sqref="R11">
    <cfRule type="cellIs" priority="80" dxfId="106" operator="greaterThan">
      <formula>199</formula>
    </cfRule>
  </conditionalFormatting>
  <conditionalFormatting sqref="R12">
    <cfRule type="cellIs" priority="79" dxfId="106" operator="greaterThan">
      <formula>199</formula>
    </cfRule>
  </conditionalFormatting>
  <conditionalFormatting sqref="M17">
    <cfRule type="cellIs" priority="20" dxfId="106" operator="greaterThan">
      <formula>199</formula>
    </cfRule>
  </conditionalFormatting>
  <conditionalFormatting sqref="M18">
    <cfRule type="cellIs" priority="19" dxfId="106" operator="greaterThan">
      <formula>199</formula>
    </cfRule>
  </conditionalFormatting>
  <conditionalFormatting sqref="M19">
    <cfRule type="cellIs" priority="18" dxfId="106" operator="greaterThan">
      <formula>199</formula>
    </cfRule>
  </conditionalFormatting>
  <conditionalFormatting sqref="M20">
    <cfRule type="cellIs" priority="17" dxfId="106" operator="greaterThan">
      <formula>199</formula>
    </cfRule>
  </conditionalFormatting>
  <conditionalFormatting sqref="M21">
    <cfRule type="cellIs" priority="16" dxfId="106" operator="greaterThan">
      <formula>199</formula>
    </cfRule>
  </conditionalFormatting>
  <conditionalFormatting sqref="M22">
    <cfRule type="cellIs" priority="15" dxfId="106" operator="greaterThan">
      <formula>199</formula>
    </cfRule>
  </conditionalFormatting>
  <conditionalFormatting sqref="M23">
    <cfRule type="cellIs" priority="14" dxfId="106" operator="greaterThan">
      <formula>199</formula>
    </cfRule>
  </conditionalFormatting>
  <conditionalFormatting sqref="M24">
    <cfRule type="cellIs" priority="13" dxfId="106" operator="greaterThan">
      <formula>199</formula>
    </cfRule>
  </conditionalFormatting>
  <conditionalFormatting sqref="M25">
    <cfRule type="cellIs" priority="12" dxfId="106" operator="greaterThan">
      <formula>199</formula>
    </cfRule>
  </conditionalFormatting>
  <conditionalFormatting sqref="M26">
    <cfRule type="cellIs" priority="11" dxfId="106" operator="greaterThan">
      <formula>199</formula>
    </cfRule>
  </conditionalFormatting>
  <conditionalFormatting sqref="H17">
    <cfRule type="cellIs" priority="10" dxfId="106" operator="greaterThan">
      <formula>199</formula>
    </cfRule>
  </conditionalFormatting>
  <conditionalFormatting sqref="H18">
    <cfRule type="cellIs" priority="9" dxfId="106" operator="greaterThan">
      <formula>199</formula>
    </cfRule>
  </conditionalFormatting>
  <conditionalFormatting sqref="H19">
    <cfRule type="cellIs" priority="8" dxfId="106" operator="greaterThan">
      <formula>199</formula>
    </cfRule>
  </conditionalFormatting>
  <conditionalFormatting sqref="H20">
    <cfRule type="cellIs" priority="7" dxfId="106" operator="greaterThan">
      <formula>199</formula>
    </cfRule>
  </conditionalFormatting>
  <conditionalFormatting sqref="H21">
    <cfRule type="cellIs" priority="6" dxfId="106" operator="greaterThan">
      <formula>199</formula>
    </cfRule>
  </conditionalFormatting>
  <conditionalFormatting sqref="H22">
    <cfRule type="cellIs" priority="5" dxfId="106" operator="greaterThan">
      <formula>199</formula>
    </cfRule>
  </conditionalFormatting>
  <conditionalFormatting sqref="H23">
    <cfRule type="cellIs" priority="4" dxfId="106" operator="greaterThan">
      <formula>199</formula>
    </cfRule>
  </conditionalFormatting>
  <conditionalFormatting sqref="H24">
    <cfRule type="cellIs" priority="3" dxfId="106" operator="greaterThan">
      <formula>199</formula>
    </cfRule>
  </conditionalFormatting>
  <conditionalFormatting sqref="H25">
    <cfRule type="cellIs" priority="2" dxfId="106" operator="greaterThan">
      <formula>199</formula>
    </cfRule>
  </conditionalFormatting>
  <conditionalFormatting sqref="H26">
    <cfRule type="cellIs" priority="1" dxfId="106" operator="greaterThan">
      <formula>199</formula>
    </cfRule>
  </conditionalFormatting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40"/>
  <sheetViews>
    <sheetView zoomScale="90" zoomScaleNormal="90" zoomScalePageLayoutView="0" workbookViewId="0" topLeftCell="A12">
      <selection activeCell="AC1" sqref="AC1:AD38"/>
    </sheetView>
  </sheetViews>
  <sheetFormatPr defaultColWidth="11.421875" defaultRowHeight="15"/>
  <cols>
    <col min="1" max="1" width="1.28515625" style="81" customWidth="1"/>
    <col min="2" max="2" width="3.28125" style="81" bestFit="1" customWidth="1"/>
    <col min="3" max="3" width="17.7109375" style="83" bestFit="1" customWidth="1"/>
    <col min="4" max="8" width="4.00390625" style="149" bestFit="1" customWidth="1"/>
    <col min="9" max="9" width="4.421875" style="81" bestFit="1" customWidth="1"/>
    <col min="10" max="10" width="7.28125" style="81" bestFit="1" customWidth="1"/>
    <col min="11" max="11" width="1.28515625" style="81" customWidth="1"/>
    <col min="12" max="16" width="4.00390625" style="149" bestFit="1" customWidth="1"/>
    <col min="17" max="17" width="4.421875" style="81" bestFit="1" customWidth="1"/>
    <col min="18" max="18" width="7.28125" style="81" bestFit="1" customWidth="1"/>
    <col min="19" max="19" width="1.28515625" style="81" customWidth="1"/>
    <col min="20" max="24" width="4.00390625" style="149" bestFit="1" customWidth="1"/>
    <col min="25" max="25" width="4.421875" style="81" bestFit="1" customWidth="1"/>
    <col min="26" max="26" width="7.28125" style="81" bestFit="1" customWidth="1"/>
    <col min="27" max="27" width="8.00390625" style="81" customWidth="1"/>
    <col min="28" max="28" width="1.57421875" style="81" customWidth="1"/>
    <col min="29" max="29" width="16.8515625" style="83" bestFit="1" customWidth="1"/>
    <col min="30" max="30" width="11.28125" style="81" bestFit="1" customWidth="1"/>
    <col min="31" max="31" width="9.00390625" style="81" customWidth="1"/>
    <col min="32" max="32" width="1.8515625" style="81" customWidth="1"/>
    <col min="33" max="33" width="22.57421875" style="81" customWidth="1"/>
    <col min="34" max="34" width="5.00390625" style="81" customWidth="1"/>
    <col min="35" max="36" width="9.00390625" style="81" customWidth="1"/>
    <col min="37" max="37" width="22.57421875" style="81" customWidth="1"/>
    <col min="38" max="38" width="5.00390625" style="81" customWidth="1"/>
    <col min="39" max="40" width="9.00390625" style="81" customWidth="1"/>
    <col min="41" max="16384" width="11.421875" style="81" customWidth="1"/>
  </cols>
  <sheetData>
    <row r="1" spans="27:30" ht="15">
      <c r="AA1" s="163" t="s">
        <v>123</v>
      </c>
      <c r="AC1" s="161" t="s">
        <v>132</v>
      </c>
      <c r="AD1" s="162"/>
    </row>
    <row r="2" spans="4:30" s="100" customFormat="1" ht="15">
      <c r="D2" s="158" t="s">
        <v>125</v>
      </c>
      <c r="E2" s="159"/>
      <c r="F2" s="159"/>
      <c r="G2" s="159"/>
      <c r="H2" s="160"/>
      <c r="I2" s="101" t="s">
        <v>112</v>
      </c>
      <c r="J2" s="101" t="s">
        <v>113</v>
      </c>
      <c r="L2" s="158" t="s">
        <v>126</v>
      </c>
      <c r="M2" s="159"/>
      <c r="N2" s="159"/>
      <c r="O2" s="159"/>
      <c r="P2" s="160"/>
      <c r="Q2" s="101" t="s">
        <v>112</v>
      </c>
      <c r="R2" s="101" t="s">
        <v>113</v>
      </c>
      <c r="T2" s="158" t="s">
        <v>131</v>
      </c>
      <c r="U2" s="159"/>
      <c r="V2" s="159"/>
      <c r="W2" s="159"/>
      <c r="X2" s="160"/>
      <c r="Y2" s="113" t="s">
        <v>112</v>
      </c>
      <c r="Z2" s="113" t="s">
        <v>113</v>
      </c>
      <c r="AA2" s="163"/>
      <c r="AC2" s="101" t="s">
        <v>124</v>
      </c>
      <c r="AD2" s="101" t="s">
        <v>123</v>
      </c>
    </row>
    <row r="3" spans="2:30" ht="15.75">
      <c r="B3" s="81">
        <v>1</v>
      </c>
      <c r="C3" s="80" t="s">
        <v>41</v>
      </c>
      <c r="D3" s="150">
        <v>191</v>
      </c>
      <c r="E3" s="150">
        <v>210</v>
      </c>
      <c r="F3" s="150">
        <v>167</v>
      </c>
      <c r="G3" s="150">
        <v>143</v>
      </c>
      <c r="H3" s="150">
        <v>183</v>
      </c>
      <c r="I3" s="8">
        <f>SUM(D3:H3)</f>
        <v>894</v>
      </c>
      <c r="J3" s="82">
        <f>I3/5</f>
        <v>178.8</v>
      </c>
      <c r="L3" s="150">
        <v>181</v>
      </c>
      <c r="M3" s="150">
        <v>228</v>
      </c>
      <c r="N3" s="150">
        <v>202</v>
      </c>
      <c r="O3" s="150">
        <v>185</v>
      </c>
      <c r="P3" s="150">
        <v>175</v>
      </c>
      <c r="Q3" s="97">
        <f>SUM(L3:P3)</f>
        <v>971</v>
      </c>
      <c r="R3" s="82">
        <f>Q3/5</f>
        <v>194.2</v>
      </c>
      <c r="T3" s="150">
        <v>180</v>
      </c>
      <c r="U3" s="150">
        <v>154</v>
      </c>
      <c r="V3" s="150">
        <v>213</v>
      </c>
      <c r="W3" s="150">
        <v>168</v>
      </c>
      <c r="X3" s="150">
        <v>176</v>
      </c>
      <c r="Y3" s="97">
        <f>SUM(T3:X3)</f>
        <v>891</v>
      </c>
      <c r="Z3" s="82">
        <f>Y3/5</f>
        <v>178.2</v>
      </c>
      <c r="AA3" s="98">
        <f>(I3+Q3+Y3)/15</f>
        <v>183.73333333333332</v>
      </c>
      <c r="AC3" s="99" t="s">
        <v>41</v>
      </c>
      <c r="AD3" s="82">
        <v>183.73333333333332</v>
      </c>
    </row>
    <row r="4" spans="2:30" ht="15.75">
      <c r="B4" s="81">
        <v>2</v>
      </c>
      <c r="C4" s="80" t="s">
        <v>121</v>
      </c>
      <c r="L4" s="150">
        <v>172</v>
      </c>
      <c r="M4" s="150">
        <v>139</v>
      </c>
      <c r="N4" s="150">
        <v>157</v>
      </c>
      <c r="O4" s="150">
        <v>140</v>
      </c>
      <c r="P4" s="150">
        <v>116</v>
      </c>
      <c r="Q4" s="97">
        <f>SUM(L4:P4)</f>
        <v>724</v>
      </c>
      <c r="R4" s="82">
        <f>Q4/5</f>
        <v>144.8</v>
      </c>
      <c r="AA4" s="98">
        <f>(I4+Q4+Y4)/5</f>
        <v>144.8</v>
      </c>
      <c r="AC4" s="99" t="s">
        <v>40</v>
      </c>
      <c r="AD4" s="82">
        <v>182.26666666666668</v>
      </c>
    </row>
    <row r="5" spans="2:30" ht="15.75">
      <c r="B5" s="81">
        <v>3</v>
      </c>
      <c r="C5" s="80" t="s">
        <v>64</v>
      </c>
      <c r="T5" s="150">
        <v>161</v>
      </c>
      <c r="U5" s="150">
        <v>167</v>
      </c>
      <c r="V5" s="150">
        <v>191</v>
      </c>
      <c r="W5" s="150">
        <v>146</v>
      </c>
      <c r="X5" s="150">
        <v>152</v>
      </c>
      <c r="Y5" s="97">
        <f>SUM(T5:X5)</f>
        <v>817</v>
      </c>
      <c r="Z5" s="82">
        <f>Y5/5</f>
        <v>163.4</v>
      </c>
      <c r="AA5" s="98">
        <f>(I5+Q5+Y5)/5</f>
        <v>163.4</v>
      </c>
      <c r="AC5" s="99" t="s">
        <v>29</v>
      </c>
      <c r="AD5" s="82">
        <v>174.93333333333334</v>
      </c>
    </row>
    <row r="6" spans="2:30" ht="15.75">
      <c r="B6" s="81">
        <v>4</v>
      </c>
      <c r="C6" s="80" t="s">
        <v>10</v>
      </c>
      <c r="D6" s="150">
        <v>186</v>
      </c>
      <c r="E6" s="150">
        <v>153</v>
      </c>
      <c r="F6" s="150">
        <v>161</v>
      </c>
      <c r="G6" s="150">
        <v>143</v>
      </c>
      <c r="H6" s="150">
        <v>146</v>
      </c>
      <c r="I6" s="8">
        <f>SUM(D6:H6)</f>
        <v>789</v>
      </c>
      <c r="J6" s="82">
        <f>I6/5</f>
        <v>157.8</v>
      </c>
      <c r="L6" s="150">
        <v>171</v>
      </c>
      <c r="M6" s="150">
        <v>129</v>
      </c>
      <c r="N6" s="150">
        <v>147</v>
      </c>
      <c r="O6" s="150">
        <v>155</v>
      </c>
      <c r="P6" s="150">
        <v>115</v>
      </c>
      <c r="Q6" s="97">
        <f>SUM(L6:P6)</f>
        <v>717</v>
      </c>
      <c r="R6" s="82">
        <f aca="true" t="shared" si="0" ref="R6:R38">Q6/5</f>
        <v>143.4</v>
      </c>
      <c r="T6" s="81"/>
      <c r="U6" s="81"/>
      <c r="V6" s="81"/>
      <c r="W6" s="81"/>
      <c r="X6" s="81"/>
      <c r="AA6" s="98">
        <f>(I6+Q6+Y6)/10</f>
        <v>150.6</v>
      </c>
      <c r="AC6" s="99" t="s">
        <v>144</v>
      </c>
      <c r="AD6" s="82">
        <v>174.73333333333332</v>
      </c>
    </row>
    <row r="7" spans="2:30" ht="15.75">
      <c r="B7" s="81">
        <v>5</v>
      </c>
      <c r="C7" s="80" t="s">
        <v>15</v>
      </c>
      <c r="D7" s="150">
        <v>178</v>
      </c>
      <c r="E7" s="150">
        <v>136</v>
      </c>
      <c r="F7" s="150">
        <v>136</v>
      </c>
      <c r="G7" s="150">
        <v>165</v>
      </c>
      <c r="H7" s="150">
        <v>156</v>
      </c>
      <c r="I7" s="8">
        <f>SUM(D7:H7)</f>
        <v>771</v>
      </c>
      <c r="J7" s="82">
        <f>I7/5</f>
        <v>154.2</v>
      </c>
      <c r="L7" s="150">
        <v>127</v>
      </c>
      <c r="M7" s="150">
        <v>190</v>
      </c>
      <c r="N7" s="150">
        <v>196</v>
      </c>
      <c r="O7" s="150">
        <v>179</v>
      </c>
      <c r="P7" s="150">
        <v>169</v>
      </c>
      <c r="Q7" s="97">
        <f>SUM(L7:P7)</f>
        <v>861</v>
      </c>
      <c r="R7" s="82">
        <f t="shared" si="0"/>
        <v>172.2</v>
      </c>
      <c r="T7" s="150">
        <v>158</v>
      </c>
      <c r="U7" s="150">
        <v>182</v>
      </c>
      <c r="V7" s="150">
        <v>177</v>
      </c>
      <c r="W7" s="150">
        <v>117</v>
      </c>
      <c r="X7" s="150">
        <v>168</v>
      </c>
      <c r="Y7" s="97">
        <f>SUM(T7:X7)</f>
        <v>802</v>
      </c>
      <c r="Z7" s="82">
        <f>Y7/5</f>
        <v>160.4</v>
      </c>
      <c r="AA7" s="98">
        <f>(I7+Q7+Y7)/15</f>
        <v>162.26666666666668</v>
      </c>
      <c r="AC7" s="99" t="s">
        <v>39</v>
      </c>
      <c r="AD7" s="82">
        <v>173.86666666666667</v>
      </c>
    </row>
    <row r="8" spans="2:30" ht="15.75">
      <c r="B8" s="81">
        <v>6</v>
      </c>
      <c r="C8" s="80" t="s">
        <v>71</v>
      </c>
      <c r="D8" s="150">
        <v>139</v>
      </c>
      <c r="E8" s="150">
        <v>133</v>
      </c>
      <c r="F8" s="150">
        <v>148</v>
      </c>
      <c r="G8" s="150">
        <v>162</v>
      </c>
      <c r="H8" s="150">
        <v>139</v>
      </c>
      <c r="I8" s="8">
        <f>SUM(D8:H8)</f>
        <v>721</v>
      </c>
      <c r="J8" s="82">
        <f>I8/5</f>
        <v>144.2</v>
      </c>
      <c r="L8" s="150">
        <v>142</v>
      </c>
      <c r="M8" s="150">
        <v>172</v>
      </c>
      <c r="N8" s="150">
        <v>158</v>
      </c>
      <c r="O8" s="150">
        <v>149</v>
      </c>
      <c r="P8" s="150">
        <v>169</v>
      </c>
      <c r="Q8" s="97">
        <f>SUM(L8:P8)</f>
        <v>790</v>
      </c>
      <c r="R8" s="82">
        <f t="shared" si="0"/>
        <v>158</v>
      </c>
      <c r="T8" s="150">
        <v>179</v>
      </c>
      <c r="U8" s="150">
        <v>151</v>
      </c>
      <c r="V8" s="150">
        <v>174</v>
      </c>
      <c r="W8" s="150">
        <v>180</v>
      </c>
      <c r="X8" s="150">
        <v>164</v>
      </c>
      <c r="Y8" s="97">
        <f>SUM(T8:X8)</f>
        <v>848</v>
      </c>
      <c r="Z8" s="82">
        <f>Y8/5</f>
        <v>169.6</v>
      </c>
      <c r="AA8" s="98">
        <f>(I8+Q8+Y8)/15</f>
        <v>157.26666666666668</v>
      </c>
      <c r="AC8" s="99" t="s">
        <v>8</v>
      </c>
      <c r="AD8" s="82">
        <v>173.46666666666667</v>
      </c>
    </row>
    <row r="9" spans="2:30" ht="15.75">
      <c r="B9" s="81">
        <v>7</v>
      </c>
      <c r="C9" s="80" t="s">
        <v>50</v>
      </c>
      <c r="D9" s="150">
        <v>127</v>
      </c>
      <c r="E9" s="150">
        <v>163</v>
      </c>
      <c r="F9" s="150">
        <v>154</v>
      </c>
      <c r="G9" s="150">
        <v>142</v>
      </c>
      <c r="H9" s="150">
        <v>183</v>
      </c>
      <c r="I9" s="8">
        <f>SUM(D9:H9)</f>
        <v>769</v>
      </c>
      <c r="J9" s="82">
        <f>I9/5</f>
        <v>153.8</v>
      </c>
      <c r="L9" s="81"/>
      <c r="M9" s="81"/>
      <c r="N9" s="81"/>
      <c r="O9" s="81"/>
      <c r="P9" s="81"/>
      <c r="T9" s="81"/>
      <c r="U9" s="81"/>
      <c r="V9" s="81"/>
      <c r="W9" s="81"/>
      <c r="X9" s="81"/>
      <c r="AA9" s="98">
        <f>(I9+Q9+Y9)/5</f>
        <v>153.8</v>
      </c>
      <c r="AC9" s="99" t="s">
        <v>63</v>
      </c>
      <c r="AD9" s="82">
        <v>172.33333333333334</v>
      </c>
    </row>
    <row r="10" spans="2:30" ht="15.75">
      <c r="B10" s="81">
        <v>8</v>
      </c>
      <c r="C10" s="80" t="s">
        <v>52</v>
      </c>
      <c r="L10" s="150">
        <v>136</v>
      </c>
      <c r="M10" s="150">
        <v>144</v>
      </c>
      <c r="N10" s="150">
        <v>113</v>
      </c>
      <c r="O10" s="150">
        <v>151</v>
      </c>
      <c r="P10" s="150">
        <v>134</v>
      </c>
      <c r="Q10" s="97">
        <f aca="true" t="shared" si="1" ref="Q10:Q23">SUM(L10:P10)</f>
        <v>678</v>
      </c>
      <c r="R10" s="82">
        <f t="shared" si="0"/>
        <v>135.6</v>
      </c>
      <c r="T10" s="150">
        <v>201</v>
      </c>
      <c r="U10" s="150">
        <v>138</v>
      </c>
      <c r="V10" s="150">
        <v>196</v>
      </c>
      <c r="W10" s="150">
        <v>114</v>
      </c>
      <c r="X10" s="150">
        <v>118</v>
      </c>
      <c r="Y10" s="97">
        <f aca="true" t="shared" si="2" ref="Y10:Y23">SUM(T10:X10)</f>
        <v>767</v>
      </c>
      <c r="Z10" s="82">
        <f aca="true" t="shared" si="3" ref="Z10:Z23">Y10/5</f>
        <v>153.4</v>
      </c>
      <c r="AA10" s="98">
        <f>(I10+Q10+Y10)/10</f>
        <v>144.5</v>
      </c>
      <c r="AC10" s="99" t="s">
        <v>34</v>
      </c>
      <c r="AD10" s="82">
        <v>172.06666666666666</v>
      </c>
    </row>
    <row r="11" spans="2:30" ht="15.75">
      <c r="B11" s="81">
        <v>9</v>
      </c>
      <c r="C11" s="80" t="s">
        <v>30</v>
      </c>
      <c r="D11" s="150">
        <v>141</v>
      </c>
      <c r="E11" s="150">
        <v>161</v>
      </c>
      <c r="F11" s="150">
        <v>150</v>
      </c>
      <c r="G11" s="150">
        <v>113</v>
      </c>
      <c r="H11" s="150">
        <v>167</v>
      </c>
      <c r="I11" s="8">
        <f aca="true" t="shared" si="4" ref="I11:I33">SUM(D11:H11)</f>
        <v>732</v>
      </c>
      <c r="J11" s="82">
        <f aca="true" t="shared" si="5" ref="J11:J33">I11/5</f>
        <v>146.4</v>
      </c>
      <c r="L11" s="150">
        <v>148</v>
      </c>
      <c r="M11" s="150">
        <v>126</v>
      </c>
      <c r="N11" s="150">
        <v>159</v>
      </c>
      <c r="O11" s="150">
        <v>142</v>
      </c>
      <c r="P11" s="150">
        <v>140</v>
      </c>
      <c r="Q11" s="97">
        <f t="shared" si="1"/>
        <v>715</v>
      </c>
      <c r="R11" s="82">
        <f t="shared" si="0"/>
        <v>143</v>
      </c>
      <c r="T11" s="150">
        <v>146</v>
      </c>
      <c r="U11" s="150">
        <v>111</v>
      </c>
      <c r="V11" s="150">
        <v>139</v>
      </c>
      <c r="W11" s="150">
        <v>143</v>
      </c>
      <c r="X11" s="150">
        <v>144</v>
      </c>
      <c r="Y11" s="97">
        <f t="shared" si="2"/>
        <v>683</v>
      </c>
      <c r="Z11" s="82">
        <f t="shared" si="3"/>
        <v>136.6</v>
      </c>
      <c r="AA11" s="98">
        <f aca="true" t="shared" si="6" ref="AA11:AA19">(I11+Q11+Y11)/15</f>
        <v>142</v>
      </c>
      <c r="AC11" s="99" t="s">
        <v>14</v>
      </c>
      <c r="AD11" s="82">
        <v>164.06666666666666</v>
      </c>
    </row>
    <row r="12" spans="2:30" ht="15.75">
      <c r="B12" s="81">
        <v>10</v>
      </c>
      <c r="C12" s="80" t="s">
        <v>39</v>
      </c>
      <c r="D12" s="150">
        <v>157</v>
      </c>
      <c r="E12" s="150">
        <v>195</v>
      </c>
      <c r="F12" s="150">
        <v>163</v>
      </c>
      <c r="G12" s="150">
        <v>150</v>
      </c>
      <c r="H12" s="150">
        <v>162</v>
      </c>
      <c r="I12" s="8">
        <f t="shared" si="4"/>
        <v>827</v>
      </c>
      <c r="J12" s="82">
        <f t="shared" si="5"/>
        <v>165.4</v>
      </c>
      <c r="L12" s="150">
        <v>191</v>
      </c>
      <c r="M12" s="150">
        <v>205</v>
      </c>
      <c r="N12" s="150">
        <v>150</v>
      </c>
      <c r="O12" s="150">
        <v>155</v>
      </c>
      <c r="P12" s="150">
        <v>200</v>
      </c>
      <c r="Q12" s="97">
        <f t="shared" si="1"/>
        <v>901</v>
      </c>
      <c r="R12" s="82">
        <f t="shared" si="0"/>
        <v>180.2</v>
      </c>
      <c r="T12" s="150">
        <v>199</v>
      </c>
      <c r="U12" s="150">
        <v>166</v>
      </c>
      <c r="V12" s="150">
        <v>212</v>
      </c>
      <c r="W12" s="150">
        <v>156</v>
      </c>
      <c r="X12" s="150">
        <v>147</v>
      </c>
      <c r="Y12" s="97">
        <f t="shared" si="2"/>
        <v>880</v>
      </c>
      <c r="Z12" s="82">
        <f t="shared" si="3"/>
        <v>176</v>
      </c>
      <c r="AA12" s="98">
        <f t="shared" si="6"/>
        <v>173.86666666666667</v>
      </c>
      <c r="AC12" s="99" t="s">
        <v>33</v>
      </c>
      <c r="AD12" s="82">
        <v>163.53333333333333</v>
      </c>
    </row>
    <row r="13" spans="2:30" ht="15.75">
      <c r="B13" s="81">
        <v>11</v>
      </c>
      <c r="C13" s="80" t="s">
        <v>73</v>
      </c>
      <c r="D13" s="150">
        <v>141</v>
      </c>
      <c r="E13" s="150">
        <v>150</v>
      </c>
      <c r="F13" s="150">
        <v>169</v>
      </c>
      <c r="G13" s="150">
        <v>148</v>
      </c>
      <c r="H13" s="150">
        <v>177</v>
      </c>
      <c r="I13" s="8">
        <f t="shared" si="4"/>
        <v>785</v>
      </c>
      <c r="J13" s="82">
        <f t="shared" si="5"/>
        <v>157</v>
      </c>
      <c r="L13" s="150">
        <v>133</v>
      </c>
      <c r="M13" s="150">
        <v>141</v>
      </c>
      <c r="N13" s="150">
        <v>162</v>
      </c>
      <c r="O13" s="150">
        <v>222</v>
      </c>
      <c r="P13" s="150">
        <v>155</v>
      </c>
      <c r="Q13" s="97">
        <f t="shared" si="1"/>
        <v>813</v>
      </c>
      <c r="R13" s="82">
        <f t="shared" si="0"/>
        <v>162.6</v>
      </c>
      <c r="T13" s="150">
        <v>167</v>
      </c>
      <c r="U13" s="150">
        <v>170</v>
      </c>
      <c r="V13" s="150">
        <v>158</v>
      </c>
      <c r="W13" s="150">
        <v>159</v>
      </c>
      <c r="X13" s="150">
        <v>137</v>
      </c>
      <c r="Y13" s="97">
        <f t="shared" si="2"/>
        <v>791</v>
      </c>
      <c r="Z13" s="82">
        <f t="shared" si="3"/>
        <v>158.2</v>
      </c>
      <c r="AA13" s="98">
        <f t="shared" si="6"/>
        <v>159.26666666666668</v>
      </c>
      <c r="AC13" s="99" t="s">
        <v>64</v>
      </c>
      <c r="AD13" s="82">
        <v>163.4</v>
      </c>
    </row>
    <row r="14" spans="2:30" ht="15.75">
      <c r="B14" s="81">
        <v>12</v>
      </c>
      <c r="C14" s="80" t="s">
        <v>62</v>
      </c>
      <c r="D14" s="150">
        <v>148</v>
      </c>
      <c r="E14" s="150">
        <v>179</v>
      </c>
      <c r="F14" s="150">
        <v>169</v>
      </c>
      <c r="G14" s="150">
        <v>179</v>
      </c>
      <c r="H14" s="150">
        <v>136</v>
      </c>
      <c r="I14" s="8">
        <f t="shared" si="4"/>
        <v>811</v>
      </c>
      <c r="J14" s="82">
        <f t="shared" si="5"/>
        <v>162.2</v>
      </c>
      <c r="L14" s="150">
        <v>144</v>
      </c>
      <c r="M14" s="150">
        <v>162</v>
      </c>
      <c r="N14" s="150">
        <v>166</v>
      </c>
      <c r="O14" s="150">
        <v>163</v>
      </c>
      <c r="P14" s="150">
        <v>119</v>
      </c>
      <c r="Q14" s="97">
        <f t="shared" si="1"/>
        <v>754</v>
      </c>
      <c r="R14" s="82">
        <f t="shared" si="0"/>
        <v>150.8</v>
      </c>
      <c r="T14" s="150">
        <v>165</v>
      </c>
      <c r="U14" s="150">
        <v>181</v>
      </c>
      <c r="V14" s="150">
        <v>188</v>
      </c>
      <c r="W14" s="150">
        <v>172</v>
      </c>
      <c r="X14" s="150">
        <v>161</v>
      </c>
      <c r="Y14" s="97">
        <f t="shared" si="2"/>
        <v>867</v>
      </c>
      <c r="Z14" s="82">
        <f t="shared" si="3"/>
        <v>173.4</v>
      </c>
      <c r="AA14" s="98">
        <f t="shared" si="6"/>
        <v>162.13333333333333</v>
      </c>
      <c r="AC14" s="99" t="s">
        <v>31</v>
      </c>
      <c r="AD14" s="82">
        <v>162.4</v>
      </c>
    </row>
    <row r="15" spans="2:30" ht="15.75">
      <c r="B15" s="81">
        <v>13</v>
      </c>
      <c r="C15" s="80" t="s">
        <v>28</v>
      </c>
      <c r="D15" s="150">
        <v>158</v>
      </c>
      <c r="E15" s="150">
        <v>135</v>
      </c>
      <c r="F15" s="150">
        <v>172</v>
      </c>
      <c r="G15" s="150">
        <v>133</v>
      </c>
      <c r="H15" s="150">
        <v>160</v>
      </c>
      <c r="I15" s="8">
        <f t="shared" si="4"/>
        <v>758</v>
      </c>
      <c r="J15" s="82">
        <f t="shared" si="5"/>
        <v>151.6</v>
      </c>
      <c r="L15" s="150">
        <v>122</v>
      </c>
      <c r="M15" s="150">
        <v>165</v>
      </c>
      <c r="N15" s="150">
        <v>176</v>
      </c>
      <c r="O15" s="150">
        <v>173</v>
      </c>
      <c r="P15" s="150">
        <v>132</v>
      </c>
      <c r="Q15" s="97">
        <f t="shared" si="1"/>
        <v>768</v>
      </c>
      <c r="R15" s="82">
        <f t="shared" si="0"/>
        <v>153.6</v>
      </c>
      <c r="T15" s="150">
        <v>147</v>
      </c>
      <c r="U15" s="150">
        <v>184</v>
      </c>
      <c r="V15" s="150">
        <v>186</v>
      </c>
      <c r="W15" s="150">
        <v>133</v>
      </c>
      <c r="X15" s="150">
        <v>124</v>
      </c>
      <c r="Y15" s="97">
        <f t="shared" si="2"/>
        <v>774</v>
      </c>
      <c r="Z15" s="82">
        <f t="shared" si="3"/>
        <v>154.8</v>
      </c>
      <c r="AA15" s="98">
        <f t="shared" si="6"/>
        <v>153.33333333333334</v>
      </c>
      <c r="AC15" s="99" t="s">
        <v>15</v>
      </c>
      <c r="AD15" s="82">
        <v>162.26666666666668</v>
      </c>
    </row>
    <row r="16" spans="2:30" ht="15.75">
      <c r="B16" s="81">
        <v>14</v>
      </c>
      <c r="C16" s="80" t="s">
        <v>51</v>
      </c>
      <c r="D16" s="150">
        <v>129</v>
      </c>
      <c r="E16" s="150">
        <v>137</v>
      </c>
      <c r="F16" s="150">
        <v>144</v>
      </c>
      <c r="G16" s="150">
        <v>136</v>
      </c>
      <c r="H16" s="150">
        <v>159</v>
      </c>
      <c r="I16" s="8">
        <f t="shared" si="4"/>
        <v>705</v>
      </c>
      <c r="J16" s="82">
        <f t="shared" si="5"/>
        <v>141</v>
      </c>
      <c r="L16" s="150">
        <v>168</v>
      </c>
      <c r="M16" s="150">
        <v>154</v>
      </c>
      <c r="N16" s="150">
        <v>143</v>
      </c>
      <c r="O16" s="150">
        <v>153</v>
      </c>
      <c r="P16" s="150">
        <v>171</v>
      </c>
      <c r="Q16" s="97">
        <f t="shared" si="1"/>
        <v>789</v>
      </c>
      <c r="R16" s="82">
        <f t="shared" si="0"/>
        <v>157.8</v>
      </c>
      <c r="T16" s="150">
        <v>111</v>
      </c>
      <c r="U16" s="150">
        <v>144</v>
      </c>
      <c r="V16" s="150">
        <v>168</v>
      </c>
      <c r="W16" s="150">
        <v>122</v>
      </c>
      <c r="X16" s="150">
        <v>120</v>
      </c>
      <c r="Y16" s="97">
        <f t="shared" si="2"/>
        <v>665</v>
      </c>
      <c r="Z16" s="82">
        <f t="shared" si="3"/>
        <v>133</v>
      </c>
      <c r="AA16" s="98">
        <f t="shared" si="6"/>
        <v>143.93333333333334</v>
      </c>
      <c r="AC16" s="99" t="s">
        <v>62</v>
      </c>
      <c r="AD16" s="82">
        <v>162.13333333333333</v>
      </c>
    </row>
    <row r="17" spans="2:30" ht="15.75">
      <c r="B17" s="81">
        <v>15</v>
      </c>
      <c r="C17" s="80" t="s">
        <v>143</v>
      </c>
      <c r="T17" s="150">
        <v>156</v>
      </c>
      <c r="U17" s="150">
        <v>164</v>
      </c>
      <c r="V17" s="150">
        <v>181</v>
      </c>
      <c r="W17" s="150">
        <v>134</v>
      </c>
      <c r="X17" s="150">
        <v>151</v>
      </c>
      <c r="Y17" s="97">
        <f t="shared" si="2"/>
        <v>786</v>
      </c>
      <c r="Z17" s="82">
        <f>Y17/5</f>
        <v>157.2</v>
      </c>
      <c r="AA17" s="98">
        <f>(I17+Q17+Y17)/5</f>
        <v>157.2</v>
      </c>
      <c r="AC17" s="99" t="s">
        <v>32</v>
      </c>
      <c r="AD17" s="82">
        <v>162</v>
      </c>
    </row>
    <row r="18" spans="2:30" ht="15.75">
      <c r="B18" s="81">
        <v>16</v>
      </c>
      <c r="C18" s="80" t="s">
        <v>34</v>
      </c>
      <c r="D18" s="150">
        <v>137</v>
      </c>
      <c r="E18" s="150">
        <v>160</v>
      </c>
      <c r="F18" s="150">
        <v>190</v>
      </c>
      <c r="G18" s="150">
        <v>202</v>
      </c>
      <c r="H18" s="150">
        <v>195</v>
      </c>
      <c r="I18" s="8">
        <f t="shared" si="4"/>
        <v>884</v>
      </c>
      <c r="J18" s="82">
        <f t="shared" si="5"/>
        <v>176.8</v>
      </c>
      <c r="L18" s="150">
        <v>143</v>
      </c>
      <c r="M18" s="150">
        <v>169</v>
      </c>
      <c r="N18" s="150">
        <v>166</v>
      </c>
      <c r="O18" s="150">
        <v>178</v>
      </c>
      <c r="P18" s="150">
        <v>187</v>
      </c>
      <c r="Q18" s="97">
        <f t="shared" si="1"/>
        <v>843</v>
      </c>
      <c r="R18" s="82">
        <f t="shared" si="0"/>
        <v>168.6</v>
      </c>
      <c r="T18" s="150">
        <v>183</v>
      </c>
      <c r="U18" s="150">
        <v>148</v>
      </c>
      <c r="V18" s="150">
        <v>183</v>
      </c>
      <c r="W18" s="150">
        <v>182</v>
      </c>
      <c r="X18" s="150">
        <v>158</v>
      </c>
      <c r="Y18" s="97">
        <f t="shared" si="2"/>
        <v>854</v>
      </c>
      <c r="Z18" s="82">
        <f t="shared" si="3"/>
        <v>170.8</v>
      </c>
      <c r="AA18" s="98">
        <f t="shared" si="6"/>
        <v>172.06666666666666</v>
      </c>
      <c r="AC18" s="99" t="s">
        <v>129</v>
      </c>
      <c r="AD18" s="82">
        <v>161.8</v>
      </c>
    </row>
    <row r="19" spans="2:30" ht="15.75">
      <c r="B19" s="81">
        <v>17</v>
      </c>
      <c r="C19" s="80" t="s">
        <v>8</v>
      </c>
      <c r="D19" s="150">
        <v>197</v>
      </c>
      <c r="E19" s="150">
        <v>158</v>
      </c>
      <c r="F19" s="150">
        <v>168</v>
      </c>
      <c r="G19" s="150">
        <v>150</v>
      </c>
      <c r="H19" s="150">
        <v>194</v>
      </c>
      <c r="I19" s="8">
        <f t="shared" si="4"/>
        <v>867</v>
      </c>
      <c r="J19" s="82">
        <f t="shared" si="5"/>
        <v>173.4</v>
      </c>
      <c r="L19" s="150">
        <v>158</v>
      </c>
      <c r="M19" s="150">
        <v>204</v>
      </c>
      <c r="N19" s="150">
        <v>167</v>
      </c>
      <c r="O19" s="150">
        <v>161</v>
      </c>
      <c r="P19" s="150">
        <v>161</v>
      </c>
      <c r="Q19" s="97">
        <f t="shared" si="1"/>
        <v>851</v>
      </c>
      <c r="R19" s="82">
        <f t="shared" si="0"/>
        <v>170.2</v>
      </c>
      <c r="T19" s="150">
        <v>168</v>
      </c>
      <c r="U19" s="150">
        <v>208</v>
      </c>
      <c r="V19" s="150">
        <v>148</v>
      </c>
      <c r="W19" s="150">
        <v>165</v>
      </c>
      <c r="X19" s="150">
        <v>195</v>
      </c>
      <c r="Y19" s="97">
        <f t="shared" si="2"/>
        <v>884</v>
      </c>
      <c r="Z19" s="82">
        <f t="shared" si="3"/>
        <v>176.8</v>
      </c>
      <c r="AA19" s="98">
        <f t="shared" si="6"/>
        <v>173.46666666666667</v>
      </c>
      <c r="AC19" s="99" t="s">
        <v>73</v>
      </c>
      <c r="AD19" s="82">
        <v>159.26666666666668</v>
      </c>
    </row>
    <row r="20" spans="2:30" ht="15.75">
      <c r="B20" s="81">
        <v>18</v>
      </c>
      <c r="C20" s="80" t="s">
        <v>129</v>
      </c>
      <c r="T20" s="150">
        <v>174</v>
      </c>
      <c r="U20" s="150">
        <v>144</v>
      </c>
      <c r="V20" s="150">
        <v>151</v>
      </c>
      <c r="W20" s="150">
        <v>145</v>
      </c>
      <c r="X20" s="150">
        <v>195</v>
      </c>
      <c r="Y20" s="97">
        <f t="shared" si="2"/>
        <v>809</v>
      </c>
      <c r="Z20" s="82">
        <f t="shared" si="3"/>
        <v>161.8</v>
      </c>
      <c r="AA20" s="98">
        <f>(I20+Q20+Y20)/5</f>
        <v>161.8</v>
      </c>
      <c r="AC20" s="99" t="s">
        <v>70</v>
      </c>
      <c r="AD20" s="82">
        <v>158.73333333333332</v>
      </c>
    </row>
    <row r="21" spans="2:30" ht="15.75">
      <c r="B21" s="81">
        <v>19</v>
      </c>
      <c r="C21" s="80" t="s">
        <v>14</v>
      </c>
      <c r="D21" s="150">
        <v>143</v>
      </c>
      <c r="E21" s="150">
        <v>171</v>
      </c>
      <c r="F21" s="150">
        <v>181</v>
      </c>
      <c r="G21" s="150">
        <v>170</v>
      </c>
      <c r="H21" s="150">
        <v>149</v>
      </c>
      <c r="I21" s="8">
        <f t="shared" si="4"/>
        <v>814</v>
      </c>
      <c r="J21" s="82">
        <f t="shared" si="5"/>
        <v>162.8</v>
      </c>
      <c r="L21" s="150">
        <v>198</v>
      </c>
      <c r="M21" s="150">
        <v>173</v>
      </c>
      <c r="N21" s="150">
        <v>159</v>
      </c>
      <c r="O21" s="150">
        <v>152</v>
      </c>
      <c r="P21" s="150">
        <v>165</v>
      </c>
      <c r="Q21" s="97">
        <f t="shared" si="1"/>
        <v>847</v>
      </c>
      <c r="R21" s="82">
        <f t="shared" si="0"/>
        <v>169.4</v>
      </c>
      <c r="T21" s="150">
        <v>174</v>
      </c>
      <c r="U21" s="150">
        <v>167</v>
      </c>
      <c r="V21" s="150">
        <v>154</v>
      </c>
      <c r="W21" s="150">
        <v>146</v>
      </c>
      <c r="X21" s="150">
        <v>159</v>
      </c>
      <c r="Y21" s="97">
        <f t="shared" si="2"/>
        <v>800</v>
      </c>
      <c r="Z21" s="82">
        <f t="shared" si="3"/>
        <v>160</v>
      </c>
      <c r="AA21" s="98">
        <f>(I21+Q21+Y21)/15</f>
        <v>164.06666666666666</v>
      </c>
      <c r="AC21" s="99" t="s">
        <v>16</v>
      </c>
      <c r="AD21" s="82">
        <v>157.86666666666667</v>
      </c>
    </row>
    <row r="22" spans="2:30" ht="15.75">
      <c r="B22" s="81">
        <v>20</v>
      </c>
      <c r="C22" s="80" t="s">
        <v>65</v>
      </c>
      <c r="D22" s="150">
        <v>150</v>
      </c>
      <c r="E22" s="150">
        <v>132</v>
      </c>
      <c r="F22" s="150">
        <v>160</v>
      </c>
      <c r="G22" s="150">
        <v>130</v>
      </c>
      <c r="H22" s="150">
        <v>119</v>
      </c>
      <c r="I22" s="8">
        <f t="shared" si="4"/>
        <v>691</v>
      </c>
      <c r="J22" s="82">
        <f t="shared" si="5"/>
        <v>138.2</v>
      </c>
      <c r="L22" s="150">
        <v>130</v>
      </c>
      <c r="M22" s="150">
        <v>135</v>
      </c>
      <c r="N22" s="150">
        <v>131</v>
      </c>
      <c r="O22" s="150">
        <v>148</v>
      </c>
      <c r="P22" s="150">
        <v>143</v>
      </c>
      <c r="Q22" s="97">
        <f t="shared" si="1"/>
        <v>687</v>
      </c>
      <c r="R22" s="82">
        <f t="shared" si="0"/>
        <v>137.4</v>
      </c>
      <c r="T22" s="150">
        <v>148</v>
      </c>
      <c r="U22" s="150">
        <v>171</v>
      </c>
      <c r="V22" s="150">
        <v>151</v>
      </c>
      <c r="W22" s="150">
        <v>134</v>
      </c>
      <c r="X22" s="150">
        <v>165</v>
      </c>
      <c r="Y22" s="97">
        <f t="shared" si="2"/>
        <v>769</v>
      </c>
      <c r="Z22" s="82">
        <f t="shared" si="3"/>
        <v>153.8</v>
      </c>
      <c r="AA22" s="98">
        <f>(I22+Q22+Y22)/15</f>
        <v>143.13333333333333</v>
      </c>
      <c r="AC22" s="99" t="s">
        <v>71</v>
      </c>
      <c r="AD22" s="82">
        <v>157.26666666666668</v>
      </c>
    </row>
    <row r="23" spans="2:30" ht="15.75">
      <c r="B23" s="81">
        <v>21</v>
      </c>
      <c r="C23" s="80" t="s">
        <v>9</v>
      </c>
      <c r="D23" s="150">
        <v>155</v>
      </c>
      <c r="E23" s="150">
        <v>127</v>
      </c>
      <c r="F23" s="150">
        <v>191</v>
      </c>
      <c r="G23" s="150">
        <v>131</v>
      </c>
      <c r="H23" s="150">
        <v>152</v>
      </c>
      <c r="I23" s="8">
        <f t="shared" si="4"/>
        <v>756</v>
      </c>
      <c r="J23" s="82">
        <f t="shared" si="5"/>
        <v>151.2</v>
      </c>
      <c r="L23" s="150">
        <v>178</v>
      </c>
      <c r="M23" s="150">
        <v>177</v>
      </c>
      <c r="N23" s="150">
        <v>113</v>
      </c>
      <c r="O23" s="150">
        <v>142</v>
      </c>
      <c r="P23" s="150">
        <v>158</v>
      </c>
      <c r="Q23" s="97">
        <f t="shared" si="1"/>
        <v>768</v>
      </c>
      <c r="R23" s="82">
        <f t="shared" si="0"/>
        <v>153.6</v>
      </c>
      <c r="T23" s="150">
        <v>127</v>
      </c>
      <c r="U23" s="150">
        <v>135</v>
      </c>
      <c r="V23" s="150">
        <v>150</v>
      </c>
      <c r="W23" s="150">
        <v>137</v>
      </c>
      <c r="X23" s="150">
        <v>179</v>
      </c>
      <c r="Y23" s="97">
        <f t="shared" si="2"/>
        <v>728</v>
      </c>
      <c r="Z23" s="82">
        <f t="shared" si="3"/>
        <v>145.6</v>
      </c>
      <c r="AA23" s="98">
        <f>(I23+Q23+Y23)/15</f>
        <v>150.13333333333333</v>
      </c>
      <c r="AC23" s="99" t="s">
        <v>143</v>
      </c>
      <c r="AD23" s="82">
        <v>157.2</v>
      </c>
    </row>
    <row r="24" spans="2:30" ht="15.75">
      <c r="B24" s="81">
        <v>22</v>
      </c>
      <c r="C24" s="80" t="s">
        <v>115</v>
      </c>
      <c r="D24" s="150">
        <v>171</v>
      </c>
      <c r="E24" s="150">
        <v>105</v>
      </c>
      <c r="F24" s="150">
        <v>114</v>
      </c>
      <c r="G24" s="150">
        <v>146</v>
      </c>
      <c r="H24" s="150">
        <v>141</v>
      </c>
      <c r="I24" s="8">
        <f t="shared" si="4"/>
        <v>677</v>
      </c>
      <c r="J24" s="82">
        <f t="shared" si="5"/>
        <v>135.4</v>
      </c>
      <c r="L24" s="81"/>
      <c r="M24" s="81"/>
      <c r="N24" s="81"/>
      <c r="O24" s="81"/>
      <c r="P24" s="81"/>
      <c r="T24" s="81"/>
      <c r="U24" s="81"/>
      <c r="V24" s="81"/>
      <c r="W24" s="81"/>
      <c r="X24" s="81"/>
      <c r="AA24" s="98">
        <f>(I24+Q24+Y24)/5</f>
        <v>135.4</v>
      </c>
      <c r="AC24" s="99" t="s">
        <v>37</v>
      </c>
      <c r="AD24" s="82">
        <v>155.66666666666666</v>
      </c>
    </row>
    <row r="25" spans="2:30" ht="15.75">
      <c r="B25" s="81">
        <v>23</v>
      </c>
      <c r="C25" s="80" t="s">
        <v>122</v>
      </c>
      <c r="D25" s="150">
        <v>123</v>
      </c>
      <c r="E25" s="150">
        <v>158</v>
      </c>
      <c r="F25" s="150">
        <v>196</v>
      </c>
      <c r="G25" s="150">
        <v>176</v>
      </c>
      <c r="H25" s="150">
        <v>173</v>
      </c>
      <c r="I25" s="8">
        <f t="shared" si="4"/>
        <v>826</v>
      </c>
      <c r="J25" s="82">
        <f t="shared" si="5"/>
        <v>165.2</v>
      </c>
      <c r="L25" s="150">
        <v>141</v>
      </c>
      <c r="M25" s="150">
        <v>165</v>
      </c>
      <c r="N25" s="150">
        <v>123</v>
      </c>
      <c r="O25" s="150">
        <v>135</v>
      </c>
      <c r="P25" s="150">
        <v>166</v>
      </c>
      <c r="Q25" s="97">
        <f aca="true" t="shared" si="7" ref="Q25:Q38">SUM(L25:P25)</f>
        <v>730</v>
      </c>
      <c r="R25" s="82">
        <f t="shared" si="0"/>
        <v>146</v>
      </c>
      <c r="T25" s="81"/>
      <c r="U25" s="81"/>
      <c r="V25" s="81"/>
      <c r="W25" s="81"/>
      <c r="X25" s="81"/>
      <c r="AA25" s="98">
        <f>(I25+Q25+Y25)/10</f>
        <v>155.6</v>
      </c>
      <c r="AC25" s="99" t="s">
        <v>122</v>
      </c>
      <c r="AD25" s="82">
        <v>155.6</v>
      </c>
    </row>
    <row r="26" spans="2:30" ht="15.75">
      <c r="B26" s="81">
        <v>24</v>
      </c>
      <c r="C26" s="80" t="s">
        <v>40</v>
      </c>
      <c r="D26" s="150">
        <v>181</v>
      </c>
      <c r="E26" s="150">
        <v>164</v>
      </c>
      <c r="F26" s="150">
        <v>179</v>
      </c>
      <c r="G26" s="150">
        <v>171</v>
      </c>
      <c r="H26" s="150">
        <v>157</v>
      </c>
      <c r="I26" s="8">
        <f t="shared" si="4"/>
        <v>852</v>
      </c>
      <c r="J26" s="82">
        <f t="shared" si="5"/>
        <v>170.4</v>
      </c>
      <c r="L26" s="150">
        <v>182</v>
      </c>
      <c r="M26" s="150">
        <v>215</v>
      </c>
      <c r="N26" s="150">
        <v>200</v>
      </c>
      <c r="O26" s="150">
        <v>201</v>
      </c>
      <c r="P26" s="150">
        <v>165</v>
      </c>
      <c r="Q26" s="97">
        <f t="shared" si="7"/>
        <v>963</v>
      </c>
      <c r="R26" s="82">
        <f t="shared" si="0"/>
        <v>192.6</v>
      </c>
      <c r="T26" s="150">
        <v>150</v>
      </c>
      <c r="U26" s="150">
        <v>173</v>
      </c>
      <c r="V26" s="150">
        <v>203</v>
      </c>
      <c r="W26" s="150">
        <v>213</v>
      </c>
      <c r="X26" s="150">
        <v>180</v>
      </c>
      <c r="Y26" s="97">
        <f aca="true" t="shared" si="8" ref="Y26:Y34">SUM(T26:X26)</f>
        <v>919</v>
      </c>
      <c r="Z26" s="82">
        <f aca="true" t="shared" si="9" ref="Z26:Z38">Y26/5</f>
        <v>183.8</v>
      </c>
      <c r="AA26" s="98">
        <f aca="true" t="shared" si="10" ref="AA26:AA33">(I26+Q26+Y26)/15</f>
        <v>182.26666666666668</v>
      </c>
      <c r="AC26" s="99" t="s">
        <v>72</v>
      </c>
      <c r="AD26" s="82">
        <v>154</v>
      </c>
    </row>
    <row r="27" spans="2:30" ht="15.75">
      <c r="B27" s="81">
        <v>25</v>
      </c>
      <c r="C27" s="80" t="s">
        <v>16</v>
      </c>
      <c r="D27" s="150">
        <v>149</v>
      </c>
      <c r="E27" s="150">
        <v>168</v>
      </c>
      <c r="F27" s="150">
        <v>147</v>
      </c>
      <c r="G27" s="150">
        <v>166</v>
      </c>
      <c r="H27" s="150">
        <v>170</v>
      </c>
      <c r="I27" s="8">
        <f t="shared" si="4"/>
        <v>800</v>
      </c>
      <c r="J27" s="82">
        <f t="shared" si="5"/>
        <v>160</v>
      </c>
      <c r="L27" s="150">
        <v>161</v>
      </c>
      <c r="M27" s="150">
        <v>168</v>
      </c>
      <c r="N27" s="150">
        <v>160</v>
      </c>
      <c r="O27" s="150">
        <v>144</v>
      </c>
      <c r="P27" s="150">
        <v>168</v>
      </c>
      <c r="Q27" s="97">
        <f t="shared" si="7"/>
        <v>801</v>
      </c>
      <c r="R27" s="82">
        <f t="shared" si="0"/>
        <v>160.2</v>
      </c>
      <c r="T27" s="150">
        <v>134</v>
      </c>
      <c r="U27" s="150">
        <v>165</v>
      </c>
      <c r="V27" s="150">
        <v>158</v>
      </c>
      <c r="W27" s="150">
        <v>161</v>
      </c>
      <c r="X27" s="150">
        <v>149</v>
      </c>
      <c r="Y27" s="97">
        <f t="shared" si="8"/>
        <v>767</v>
      </c>
      <c r="Z27" s="82">
        <f t="shared" si="9"/>
        <v>153.4</v>
      </c>
      <c r="AA27" s="98">
        <f t="shared" si="10"/>
        <v>157.86666666666667</v>
      </c>
      <c r="AC27" s="99" t="s">
        <v>50</v>
      </c>
      <c r="AD27" s="82">
        <v>153.8</v>
      </c>
    </row>
    <row r="28" spans="2:30" ht="15.75">
      <c r="B28" s="81">
        <v>26</v>
      </c>
      <c r="C28" s="80" t="s">
        <v>32</v>
      </c>
      <c r="D28" s="150">
        <v>129</v>
      </c>
      <c r="E28" s="150">
        <v>212</v>
      </c>
      <c r="F28" s="150">
        <v>189</v>
      </c>
      <c r="G28" s="150">
        <v>165</v>
      </c>
      <c r="H28" s="150">
        <v>126</v>
      </c>
      <c r="I28" s="8">
        <f t="shared" si="4"/>
        <v>821</v>
      </c>
      <c r="J28" s="82">
        <f t="shared" si="5"/>
        <v>164.2</v>
      </c>
      <c r="L28" s="150">
        <v>160</v>
      </c>
      <c r="M28" s="150">
        <v>152</v>
      </c>
      <c r="N28" s="150">
        <v>157</v>
      </c>
      <c r="O28" s="150">
        <v>193</v>
      </c>
      <c r="P28" s="150">
        <v>140</v>
      </c>
      <c r="Q28" s="97">
        <f t="shared" si="7"/>
        <v>802</v>
      </c>
      <c r="R28" s="82">
        <f t="shared" si="0"/>
        <v>160.4</v>
      </c>
      <c r="T28" s="150">
        <v>155</v>
      </c>
      <c r="U28" s="150">
        <v>146</v>
      </c>
      <c r="V28" s="150">
        <v>163</v>
      </c>
      <c r="W28" s="150">
        <v>182</v>
      </c>
      <c r="X28" s="150">
        <v>161</v>
      </c>
      <c r="Y28" s="97">
        <f t="shared" si="8"/>
        <v>807</v>
      </c>
      <c r="Z28" s="82">
        <f t="shared" si="9"/>
        <v>161.4</v>
      </c>
      <c r="AA28" s="98">
        <f t="shared" si="10"/>
        <v>162</v>
      </c>
      <c r="AC28" s="99" t="s">
        <v>28</v>
      </c>
      <c r="AD28" s="82">
        <v>153.33333333333334</v>
      </c>
    </row>
    <row r="29" spans="2:30" ht="15.75">
      <c r="B29" s="81">
        <v>27</v>
      </c>
      <c r="C29" s="80" t="s">
        <v>63</v>
      </c>
      <c r="D29" s="150">
        <v>161</v>
      </c>
      <c r="E29" s="150">
        <v>161</v>
      </c>
      <c r="F29" s="150">
        <v>213</v>
      </c>
      <c r="G29" s="150">
        <v>176</v>
      </c>
      <c r="H29" s="150">
        <v>163</v>
      </c>
      <c r="I29" s="8">
        <f t="shared" si="4"/>
        <v>874</v>
      </c>
      <c r="J29" s="82">
        <f t="shared" si="5"/>
        <v>174.8</v>
      </c>
      <c r="L29" s="150">
        <v>193</v>
      </c>
      <c r="M29" s="150">
        <v>191</v>
      </c>
      <c r="N29" s="150">
        <v>208</v>
      </c>
      <c r="O29" s="150">
        <v>150</v>
      </c>
      <c r="P29" s="150">
        <v>129</v>
      </c>
      <c r="Q29" s="97">
        <f t="shared" si="7"/>
        <v>871</v>
      </c>
      <c r="R29" s="82">
        <f t="shared" si="0"/>
        <v>174.2</v>
      </c>
      <c r="T29" s="150">
        <v>185</v>
      </c>
      <c r="U29" s="150">
        <v>176</v>
      </c>
      <c r="V29" s="150">
        <v>150</v>
      </c>
      <c r="W29" s="150">
        <v>155</v>
      </c>
      <c r="X29" s="150">
        <v>174</v>
      </c>
      <c r="Y29" s="97">
        <f t="shared" si="8"/>
        <v>840</v>
      </c>
      <c r="Z29" s="82">
        <f t="shared" si="9"/>
        <v>168</v>
      </c>
      <c r="AA29" s="98">
        <f t="shared" si="10"/>
        <v>172.33333333333334</v>
      </c>
      <c r="AC29" s="99" t="s">
        <v>10</v>
      </c>
      <c r="AD29" s="82">
        <v>150.6</v>
      </c>
    </row>
    <row r="30" spans="2:30" ht="15.75">
      <c r="B30" s="81">
        <v>28</v>
      </c>
      <c r="C30" s="80" t="s">
        <v>72</v>
      </c>
      <c r="D30" s="150">
        <v>165</v>
      </c>
      <c r="E30" s="150">
        <v>167</v>
      </c>
      <c r="F30" s="150">
        <v>168</v>
      </c>
      <c r="G30" s="150">
        <v>114</v>
      </c>
      <c r="H30" s="150">
        <v>158</v>
      </c>
      <c r="I30" s="8">
        <f t="shared" si="4"/>
        <v>772</v>
      </c>
      <c r="J30" s="82">
        <f t="shared" si="5"/>
        <v>154.4</v>
      </c>
      <c r="L30" s="150">
        <v>183</v>
      </c>
      <c r="M30" s="150">
        <v>142</v>
      </c>
      <c r="N30" s="150">
        <v>148</v>
      </c>
      <c r="O30" s="150">
        <v>137</v>
      </c>
      <c r="P30" s="150">
        <v>181</v>
      </c>
      <c r="Q30" s="97">
        <f t="shared" si="7"/>
        <v>791</v>
      </c>
      <c r="R30" s="82">
        <f t="shared" si="0"/>
        <v>158.2</v>
      </c>
      <c r="T30" s="150">
        <v>122</v>
      </c>
      <c r="U30" s="150">
        <v>153</v>
      </c>
      <c r="V30" s="150">
        <v>182</v>
      </c>
      <c r="W30" s="150">
        <v>131</v>
      </c>
      <c r="X30" s="150">
        <v>159</v>
      </c>
      <c r="Y30" s="97">
        <f t="shared" si="8"/>
        <v>747</v>
      </c>
      <c r="Z30" s="82">
        <f t="shared" si="9"/>
        <v>149.4</v>
      </c>
      <c r="AA30" s="98">
        <f t="shared" si="10"/>
        <v>154</v>
      </c>
      <c r="AC30" s="99" t="s">
        <v>9</v>
      </c>
      <c r="AD30" s="82">
        <v>150.13333333333333</v>
      </c>
    </row>
    <row r="31" spans="2:30" ht="15.75">
      <c r="B31" s="81">
        <v>29</v>
      </c>
      <c r="C31" s="80" t="s">
        <v>33</v>
      </c>
      <c r="D31" s="150">
        <v>176</v>
      </c>
      <c r="E31" s="150">
        <v>163</v>
      </c>
      <c r="F31" s="150">
        <v>157</v>
      </c>
      <c r="G31" s="150">
        <v>158</v>
      </c>
      <c r="H31" s="150">
        <v>152</v>
      </c>
      <c r="I31" s="8">
        <f t="shared" si="4"/>
        <v>806</v>
      </c>
      <c r="J31" s="82">
        <f t="shared" si="5"/>
        <v>161.2</v>
      </c>
      <c r="L31" s="150">
        <v>166</v>
      </c>
      <c r="M31" s="150">
        <v>162</v>
      </c>
      <c r="N31" s="150">
        <v>151</v>
      </c>
      <c r="O31" s="150">
        <v>180</v>
      </c>
      <c r="P31" s="150">
        <v>180</v>
      </c>
      <c r="Q31" s="97">
        <f t="shared" si="7"/>
        <v>839</v>
      </c>
      <c r="R31" s="82">
        <f t="shared" si="0"/>
        <v>167.8</v>
      </c>
      <c r="T31" s="150">
        <v>150</v>
      </c>
      <c r="U31" s="150">
        <v>165</v>
      </c>
      <c r="V31" s="150">
        <v>157</v>
      </c>
      <c r="W31" s="150">
        <v>147</v>
      </c>
      <c r="X31" s="150">
        <v>189</v>
      </c>
      <c r="Y31" s="97">
        <f t="shared" si="8"/>
        <v>808</v>
      </c>
      <c r="Z31" s="82">
        <f t="shared" si="9"/>
        <v>161.6</v>
      </c>
      <c r="AA31" s="98">
        <f t="shared" si="10"/>
        <v>163.53333333333333</v>
      </c>
      <c r="AC31" s="99" t="s">
        <v>121</v>
      </c>
      <c r="AD31" s="82">
        <v>144.8</v>
      </c>
    </row>
    <row r="32" spans="2:30" ht="15.75">
      <c r="B32" s="81">
        <v>30</v>
      </c>
      <c r="C32" s="80" t="s">
        <v>144</v>
      </c>
      <c r="D32" s="150">
        <v>159</v>
      </c>
      <c r="E32" s="150">
        <v>168</v>
      </c>
      <c r="F32" s="150">
        <v>167</v>
      </c>
      <c r="G32" s="150">
        <v>152</v>
      </c>
      <c r="H32" s="150">
        <v>178</v>
      </c>
      <c r="I32" s="8">
        <f t="shared" si="4"/>
        <v>824</v>
      </c>
      <c r="J32" s="82">
        <f t="shared" si="5"/>
        <v>164.8</v>
      </c>
      <c r="L32" s="150">
        <v>157</v>
      </c>
      <c r="M32" s="150">
        <v>179</v>
      </c>
      <c r="N32" s="150">
        <v>186</v>
      </c>
      <c r="O32" s="150">
        <v>196</v>
      </c>
      <c r="P32" s="150">
        <v>163</v>
      </c>
      <c r="Q32" s="97">
        <f t="shared" si="7"/>
        <v>881</v>
      </c>
      <c r="R32" s="82">
        <f t="shared" si="0"/>
        <v>176.2</v>
      </c>
      <c r="T32" s="150">
        <v>158</v>
      </c>
      <c r="U32" s="150">
        <v>205</v>
      </c>
      <c r="V32" s="150">
        <v>156</v>
      </c>
      <c r="W32" s="150">
        <v>237</v>
      </c>
      <c r="X32" s="150">
        <v>160</v>
      </c>
      <c r="Y32" s="97">
        <f t="shared" si="8"/>
        <v>916</v>
      </c>
      <c r="Z32" s="82">
        <f t="shared" si="9"/>
        <v>183.2</v>
      </c>
      <c r="AA32" s="98">
        <f t="shared" si="10"/>
        <v>174.73333333333332</v>
      </c>
      <c r="AC32" s="99" t="s">
        <v>52</v>
      </c>
      <c r="AD32" s="82">
        <v>144.5</v>
      </c>
    </row>
    <row r="33" spans="2:30" ht="15.75">
      <c r="B33" s="81">
        <v>31</v>
      </c>
      <c r="C33" s="80" t="s">
        <v>29</v>
      </c>
      <c r="D33" s="150">
        <v>180</v>
      </c>
      <c r="E33" s="150">
        <v>159</v>
      </c>
      <c r="F33" s="150">
        <v>205</v>
      </c>
      <c r="G33" s="150">
        <v>223</v>
      </c>
      <c r="H33" s="150">
        <v>153</v>
      </c>
      <c r="I33" s="8">
        <f t="shared" si="4"/>
        <v>920</v>
      </c>
      <c r="J33" s="82">
        <f t="shared" si="5"/>
        <v>184</v>
      </c>
      <c r="L33" s="150">
        <v>167</v>
      </c>
      <c r="M33" s="150">
        <v>151</v>
      </c>
      <c r="N33" s="150">
        <v>152</v>
      </c>
      <c r="O33" s="150">
        <v>184</v>
      </c>
      <c r="P33" s="150">
        <v>160</v>
      </c>
      <c r="Q33" s="97">
        <f t="shared" si="7"/>
        <v>814</v>
      </c>
      <c r="R33" s="82">
        <f t="shared" si="0"/>
        <v>162.8</v>
      </c>
      <c r="T33" s="150">
        <v>198</v>
      </c>
      <c r="U33" s="150">
        <v>185</v>
      </c>
      <c r="V33" s="150">
        <v>180</v>
      </c>
      <c r="W33" s="150">
        <v>149</v>
      </c>
      <c r="X33" s="150">
        <v>178</v>
      </c>
      <c r="Y33" s="97">
        <f t="shared" si="8"/>
        <v>890</v>
      </c>
      <c r="Z33" s="82">
        <f t="shared" si="9"/>
        <v>178</v>
      </c>
      <c r="AA33" s="98">
        <f t="shared" si="10"/>
        <v>174.93333333333334</v>
      </c>
      <c r="AC33" s="99" t="s">
        <v>51</v>
      </c>
      <c r="AD33" s="82">
        <v>143.93333333333334</v>
      </c>
    </row>
    <row r="34" spans="2:30" ht="15.75">
      <c r="B34" s="81">
        <v>32</v>
      </c>
      <c r="C34" s="80" t="s">
        <v>128</v>
      </c>
      <c r="T34" s="150">
        <v>106</v>
      </c>
      <c r="U34" s="150">
        <v>112</v>
      </c>
      <c r="V34" s="150">
        <v>152</v>
      </c>
      <c r="W34" s="150">
        <v>95</v>
      </c>
      <c r="X34" s="150">
        <v>130</v>
      </c>
      <c r="Y34" s="97">
        <f t="shared" si="8"/>
        <v>595</v>
      </c>
      <c r="Z34" s="82">
        <f t="shared" si="9"/>
        <v>119</v>
      </c>
      <c r="AA34" s="98">
        <f>(I34+Q34+Y34)/5</f>
        <v>119</v>
      </c>
      <c r="AC34" s="99" t="s">
        <v>65</v>
      </c>
      <c r="AD34" s="82">
        <v>143.13333333333333</v>
      </c>
    </row>
    <row r="35" spans="2:30" ht="15.75">
      <c r="B35" s="81">
        <v>33</v>
      </c>
      <c r="C35" s="80" t="s">
        <v>100</v>
      </c>
      <c r="L35" s="150">
        <v>143</v>
      </c>
      <c r="M35" s="150">
        <v>147</v>
      </c>
      <c r="N35" s="150">
        <v>149</v>
      </c>
      <c r="O35" s="150">
        <v>122</v>
      </c>
      <c r="P35" s="150">
        <v>130</v>
      </c>
      <c r="Q35" s="97">
        <f t="shared" si="7"/>
        <v>691</v>
      </c>
      <c r="R35" s="82">
        <f t="shared" si="0"/>
        <v>138.2</v>
      </c>
      <c r="AA35" s="98">
        <f>(I35+Q35+Y35)/5</f>
        <v>138.2</v>
      </c>
      <c r="AC35" s="99" t="s">
        <v>30</v>
      </c>
      <c r="AD35" s="82">
        <v>142</v>
      </c>
    </row>
    <row r="36" spans="2:30" ht="15.75">
      <c r="B36" s="81">
        <v>34</v>
      </c>
      <c r="C36" s="80" t="s">
        <v>37</v>
      </c>
      <c r="D36" s="150">
        <v>162</v>
      </c>
      <c r="E36" s="150">
        <v>132</v>
      </c>
      <c r="F36" s="150">
        <v>174</v>
      </c>
      <c r="G36" s="150">
        <v>144</v>
      </c>
      <c r="H36" s="150">
        <v>194</v>
      </c>
      <c r="I36" s="8">
        <f>SUM(D36:H36)</f>
        <v>806</v>
      </c>
      <c r="J36" s="82">
        <f>I36/5</f>
        <v>161.2</v>
      </c>
      <c r="L36" s="150">
        <v>150</v>
      </c>
      <c r="M36" s="150">
        <v>141</v>
      </c>
      <c r="N36" s="150">
        <v>156</v>
      </c>
      <c r="O36" s="150">
        <v>177</v>
      </c>
      <c r="P36" s="150">
        <v>167</v>
      </c>
      <c r="Q36" s="97">
        <f t="shared" si="7"/>
        <v>791</v>
      </c>
      <c r="R36" s="82">
        <f t="shared" si="0"/>
        <v>158.2</v>
      </c>
      <c r="T36" s="150">
        <v>149</v>
      </c>
      <c r="U36" s="150">
        <v>147</v>
      </c>
      <c r="V36" s="150">
        <v>142</v>
      </c>
      <c r="W36" s="150">
        <v>155</v>
      </c>
      <c r="X36" s="150">
        <v>145</v>
      </c>
      <c r="Y36" s="97">
        <f>SUM(T36:X36)</f>
        <v>738</v>
      </c>
      <c r="Z36" s="82">
        <f t="shared" si="9"/>
        <v>147.6</v>
      </c>
      <c r="AA36" s="98">
        <f>(I36+Q36+Y36)/15</f>
        <v>155.66666666666666</v>
      </c>
      <c r="AC36" s="99" t="s">
        <v>100</v>
      </c>
      <c r="AD36" s="82">
        <v>138.2</v>
      </c>
    </row>
    <row r="37" spans="2:30" ht="15.75">
      <c r="B37" s="81">
        <v>35</v>
      </c>
      <c r="C37" s="80" t="s">
        <v>70</v>
      </c>
      <c r="D37" s="150">
        <v>156</v>
      </c>
      <c r="E37" s="150">
        <v>152</v>
      </c>
      <c r="F37" s="150">
        <v>155</v>
      </c>
      <c r="G37" s="150">
        <v>138</v>
      </c>
      <c r="H37" s="150">
        <v>175</v>
      </c>
      <c r="I37" s="8">
        <f>SUM(D37:H37)</f>
        <v>776</v>
      </c>
      <c r="J37" s="82">
        <f>I37/5</f>
        <v>155.2</v>
      </c>
      <c r="L37" s="150">
        <v>137</v>
      </c>
      <c r="M37" s="150">
        <v>158</v>
      </c>
      <c r="N37" s="150">
        <v>167</v>
      </c>
      <c r="O37" s="150">
        <v>140</v>
      </c>
      <c r="P37" s="150">
        <v>128</v>
      </c>
      <c r="Q37" s="97">
        <f t="shared" si="7"/>
        <v>730</v>
      </c>
      <c r="R37" s="82">
        <f t="shared" si="0"/>
        <v>146</v>
      </c>
      <c r="T37" s="150">
        <v>242</v>
      </c>
      <c r="U37" s="150">
        <v>187</v>
      </c>
      <c r="V37" s="150">
        <v>156</v>
      </c>
      <c r="W37" s="150">
        <v>158</v>
      </c>
      <c r="X37" s="150">
        <v>132</v>
      </c>
      <c r="Y37" s="97">
        <f>SUM(T37:X37)</f>
        <v>875</v>
      </c>
      <c r="Z37" s="82">
        <f t="shared" si="9"/>
        <v>175</v>
      </c>
      <c r="AA37" s="98">
        <f>(I37+Q37+Y37)/15</f>
        <v>158.73333333333332</v>
      </c>
      <c r="AC37" s="99" t="s">
        <v>115</v>
      </c>
      <c r="AD37" s="82">
        <v>135.4</v>
      </c>
    </row>
    <row r="38" spans="2:30" ht="15.75">
      <c r="B38" s="81">
        <v>36</v>
      </c>
      <c r="C38" s="80" t="s">
        <v>31</v>
      </c>
      <c r="D38" s="150">
        <v>171</v>
      </c>
      <c r="E38" s="150">
        <v>130</v>
      </c>
      <c r="F38" s="150">
        <v>176</v>
      </c>
      <c r="G38" s="150">
        <v>169</v>
      </c>
      <c r="H38" s="150">
        <v>162</v>
      </c>
      <c r="I38" s="8">
        <f>SUM(D38:H38)</f>
        <v>808</v>
      </c>
      <c r="J38" s="82">
        <f>I38/5</f>
        <v>161.6</v>
      </c>
      <c r="L38" s="150">
        <v>206</v>
      </c>
      <c r="M38" s="150">
        <v>173</v>
      </c>
      <c r="N38" s="150">
        <v>143</v>
      </c>
      <c r="O38" s="150">
        <v>153</v>
      </c>
      <c r="P38" s="150">
        <v>126</v>
      </c>
      <c r="Q38" s="97">
        <f t="shared" si="7"/>
        <v>801</v>
      </c>
      <c r="R38" s="82">
        <f t="shared" si="0"/>
        <v>160.2</v>
      </c>
      <c r="T38" s="150">
        <v>168</v>
      </c>
      <c r="U38" s="150">
        <v>189</v>
      </c>
      <c r="V38" s="150">
        <v>149</v>
      </c>
      <c r="W38" s="150">
        <v>167</v>
      </c>
      <c r="X38" s="150">
        <v>154</v>
      </c>
      <c r="Y38" s="97">
        <f>SUM(T38:X38)</f>
        <v>827</v>
      </c>
      <c r="Z38" s="82">
        <f t="shared" si="9"/>
        <v>165.4</v>
      </c>
      <c r="AA38" s="98">
        <f>(I38+Q38+Y38)/15</f>
        <v>162.4</v>
      </c>
      <c r="AC38" s="99" t="s">
        <v>128</v>
      </c>
      <c r="AD38" s="82">
        <v>119</v>
      </c>
    </row>
    <row r="40" spans="3:25" ht="14.25">
      <c r="C40" s="83" t="s">
        <v>129</v>
      </c>
      <c r="D40" s="149">
        <f>MAX(I3:I38)</f>
        <v>920</v>
      </c>
      <c r="Q40" s="81">
        <f>MAX(Q3:Q38)</f>
        <v>971</v>
      </c>
      <c r="Y40" s="81">
        <f>MAX(Y3:Y38)</f>
        <v>919</v>
      </c>
    </row>
    <row r="54" ht="26.25" customHeight="1"/>
    <row r="55" ht="26.25" customHeight="1"/>
    <row r="57" ht="26.25" customHeight="1"/>
    <row r="58" ht="26.25" customHeight="1"/>
    <row r="59" ht="26.25" customHeight="1"/>
  </sheetData>
  <sheetProtection/>
  <mergeCells count="5">
    <mergeCell ref="L2:P2"/>
    <mergeCell ref="D2:H2"/>
    <mergeCell ref="T2:X2"/>
    <mergeCell ref="AC1:AD1"/>
    <mergeCell ref="AA1:AA2"/>
  </mergeCells>
  <conditionalFormatting sqref="D3:H3 D11:H16 D36:H38 D6:H9 D34:K34 D21:H33 D18:H19 Q34:R34">
    <cfRule type="cellIs" priority="18" dxfId="106" operator="greaterThan">
      <formula>199</formula>
    </cfRule>
  </conditionalFormatting>
  <conditionalFormatting sqref="D17:K17 Q17:R17">
    <cfRule type="cellIs" priority="7" dxfId="106" operator="greaterThan">
      <formula>199</formula>
    </cfRule>
  </conditionalFormatting>
  <conditionalFormatting sqref="D20:K20 Q20:R20">
    <cfRule type="cellIs" priority="8" dxfId="106" operator="greaterThan">
      <formula>199</formula>
    </cfRule>
  </conditionalFormatting>
  <conditionalFormatting sqref="L20:P20">
    <cfRule type="cellIs" priority="5" dxfId="106" operator="greaterThan">
      <formula>199</formula>
    </cfRule>
  </conditionalFormatting>
  <conditionalFormatting sqref="L3:P3 L11:P16 L36:P38 L6:P8 L21:P23 L18:P19 L25:P34">
    <cfRule type="cellIs" priority="6" dxfId="106" operator="greaterThan">
      <formula>199</formula>
    </cfRule>
  </conditionalFormatting>
  <conditionalFormatting sqref="L17:P17">
    <cfRule type="cellIs" priority="4" dxfId="106" operator="greaterThan">
      <formula>199</formula>
    </cfRule>
  </conditionalFormatting>
  <conditionalFormatting sqref="T3:X3 T11:X16 T36:X38 T7:X8 T21:X23 T18:X19 T26:X34">
    <cfRule type="cellIs" priority="3" dxfId="106" operator="greaterThan">
      <formula>199</formula>
    </cfRule>
  </conditionalFormatting>
  <conditionalFormatting sqref="T20:X20">
    <cfRule type="cellIs" priority="2" dxfId="106" operator="greaterThan">
      <formula>199</formula>
    </cfRule>
  </conditionalFormatting>
  <conditionalFormatting sqref="T17:X17">
    <cfRule type="cellIs" priority="1" dxfId="106" operator="greaterThan">
      <formula>199</formula>
    </cfRule>
  </conditionalFormatting>
  <printOptions/>
  <pageMargins left="0.31496062992125984" right="0.31496062992125984" top="0.15748031496062992" bottom="0.15748031496062992" header="0.31496062992125984" footer="0.31496062992125984"/>
  <pageSetup fitToHeight="0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9"/>
  <sheetViews>
    <sheetView showZeros="0" zoomScalePageLayoutView="0" workbookViewId="0" topLeftCell="A1">
      <selection activeCell="O22" sqref="O22"/>
    </sheetView>
  </sheetViews>
  <sheetFormatPr defaultColWidth="11.421875" defaultRowHeight="15"/>
  <cols>
    <col min="1" max="1" width="8.8515625" style="0" customWidth="1"/>
    <col min="2" max="2" width="12.8515625" style="0" customWidth="1"/>
    <col min="3" max="7" width="4.8515625" style="0" customWidth="1"/>
    <col min="8" max="8" width="1.8515625" style="0" customWidth="1"/>
    <col min="9" max="9" width="8.8515625" style="0" bestFit="1" customWidth="1"/>
    <col min="10" max="10" width="14.421875" style="0" bestFit="1" customWidth="1"/>
    <col min="11" max="15" width="4.8515625" style="0" customWidth="1"/>
    <col min="16" max="16" width="2.00390625" style="0" customWidth="1"/>
    <col min="17" max="17" width="8.8515625" style="0" hidden="1" customWidth="1"/>
    <col min="18" max="18" width="12.8515625" style="0" hidden="1" customWidth="1"/>
    <col min="19" max="23" width="3.7109375" style="0" hidden="1" customWidth="1"/>
    <col min="24" max="24" width="8.8515625" style="0" customWidth="1"/>
    <col min="25" max="25" width="14.421875" style="0" bestFit="1" customWidth="1"/>
    <col min="26" max="30" width="4.8515625" style="0" customWidth="1"/>
    <col min="31" max="31" width="3.28125" style="0" customWidth="1"/>
    <col min="32" max="41" width="3.8515625" style="0" customWidth="1"/>
    <col min="42" max="42" width="3.7109375" style="0" customWidth="1"/>
    <col min="43" max="43" width="6.7109375" style="0" bestFit="1" customWidth="1"/>
    <col min="44" max="44" width="14.421875" style="0" bestFit="1" customWidth="1"/>
    <col min="45" max="45" width="1.421875" style="0" customWidth="1"/>
    <col min="46" max="46" width="14.421875" style="0" bestFit="1" customWidth="1"/>
    <col min="47" max="47" width="1.421875" style="0" customWidth="1"/>
    <col min="48" max="48" width="14.421875" style="0" bestFit="1" customWidth="1"/>
    <col min="49" max="49" width="1.421875" style="0" customWidth="1"/>
    <col min="50" max="50" width="14.421875" style="0" bestFit="1" customWidth="1"/>
    <col min="51" max="51" width="1.421875" style="0" customWidth="1"/>
    <col min="52" max="52" width="14.421875" style="0" bestFit="1" customWidth="1"/>
    <col min="53" max="53" width="1.421875" style="0" customWidth="1"/>
    <col min="54" max="58" width="12.8515625" style="94" bestFit="1" customWidth="1"/>
  </cols>
  <sheetData>
    <row r="1" spans="3:30" ht="15">
      <c r="C1" s="164" t="s">
        <v>99</v>
      </c>
      <c r="D1" s="165"/>
      <c r="E1" s="165"/>
      <c r="F1" s="165"/>
      <c r="G1" s="166"/>
      <c r="K1" s="164" t="s">
        <v>99</v>
      </c>
      <c r="L1" s="165"/>
      <c r="M1" s="165"/>
      <c r="N1" s="165"/>
      <c r="O1" s="166"/>
      <c r="S1" s="164" t="s">
        <v>99</v>
      </c>
      <c r="T1" s="165"/>
      <c r="U1" s="165"/>
      <c r="V1" s="165"/>
      <c r="W1" s="166"/>
      <c r="Z1" s="164" t="s">
        <v>99</v>
      </c>
      <c r="AA1" s="165"/>
      <c r="AB1" s="165"/>
      <c r="AC1" s="165"/>
      <c r="AD1" s="166"/>
    </row>
    <row r="2" spans="2:52" ht="19.5" thickBot="1">
      <c r="B2" s="63">
        <v>43843</v>
      </c>
      <c r="C2" s="59" t="s">
        <v>21</v>
      </c>
      <c r="D2" s="59" t="s">
        <v>22</v>
      </c>
      <c r="E2" s="59" t="s">
        <v>23</v>
      </c>
      <c r="F2" s="59" t="s">
        <v>24</v>
      </c>
      <c r="G2" s="59" t="s">
        <v>25</v>
      </c>
      <c r="J2" s="63">
        <v>43850</v>
      </c>
      <c r="K2" s="59" t="s">
        <v>21</v>
      </c>
      <c r="L2" s="59" t="s">
        <v>22</v>
      </c>
      <c r="M2" s="59" t="s">
        <v>23</v>
      </c>
      <c r="N2" s="59" t="s">
        <v>24</v>
      </c>
      <c r="O2" s="59" t="s">
        <v>25</v>
      </c>
      <c r="R2" s="60">
        <v>43857</v>
      </c>
      <c r="S2" s="59" t="s">
        <v>21</v>
      </c>
      <c r="T2" s="59" t="s">
        <v>22</v>
      </c>
      <c r="U2" s="59" t="s">
        <v>23</v>
      </c>
      <c r="V2" s="59" t="s">
        <v>24</v>
      </c>
      <c r="W2" s="59" t="s">
        <v>25</v>
      </c>
      <c r="Y2" s="63">
        <v>43843</v>
      </c>
      <c r="Z2" s="59" t="s">
        <v>21</v>
      </c>
      <c r="AA2" s="59" t="s">
        <v>22</v>
      </c>
      <c r="AB2" s="59" t="s">
        <v>23</v>
      </c>
      <c r="AC2" s="59" t="s">
        <v>24</v>
      </c>
      <c r="AD2" s="59" t="s">
        <v>25</v>
      </c>
      <c r="AF2" s="167" t="s">
        <v>101</v>
      </c>
      <c r="AG2" s="167"/>
      <c r="AH2" s="167"/>
      <c r="AI2" s="167"/>
      <c r="AJ2" s="167"/>
      <c r="AK2" s="167"/>
      <c r="AL2" s="167"/>
      <c r="AM2" s="167"/>
      <c r="AN2" s="167"/>
      <c r="AO2" s="167"/>
      <c r="AQ2" t="s">
        <v>99</v>
      </c>
      <c r="AR2" s="95" t="s">
        <v>21</v>
      </c>
      <c r="AS2" s="95"/>
      <c r="AT2" s="95" t="s">
        <v>22</v>
      </c>
      <c r="AU2" s="95"/>
      <c r="AV2" s="95" t="s">
        <v>23</v>
      </c>
      <c r="AW2" s="95"/>
      <c r="AX2" s="95" t="s">
        <v>24</v>
      </c>
      <c r="AY2" s="95"/>
      <c r="AZ2" s="95" t="s">
        <v>25</v>
      </c>
    </row>
    <row r="3" spans="1:52" ht="18.75">
      <c r="A3" s="53"/>
      <c r="B3" s="67" t="s">
        <v>8</v>
      </c>
      <c r="C3" s="47"/>
      <c r="D3" s="47"/>
      <c r="E3" s="47"/>
      <c r="F3" s="47"/>
      <c r="G3" s="49"/>
      <c r="I3" s="53"/>
      <c r="J3" s="67" t="s">
        <v>8</v>
      </c>
      <c r="K3" s="47"/>
      <c r="L3" s="47"/>
      <c r="M3" s="47"/>
      <c r="N3" s="47"/>
      <c r="O3" s="49"/>
      <c r="Q3" s="53"/>
      <c r="R3" s="54" t="s">
        <v>8</v>
      </c>
      <c r="S3" s="47"/>
      <c r="T3" s="47"/>
      <c r="U3" s="47"/>
      <c r="V3" s="47"/>
      <c r="W3" s="49"/>
      <c r="X3" s="53"/>
      <c r="Y3" s="67" t="s">
        <v>14</v>
      </c>
      <c r="Z3" s="47"/>
      <c r="AA3" s="47"/>
      <c r="AB3" s="47"/>
      <c r="AC3" s="47"/>
      <c r="AD3" s="49"/>
      <c r="AF3" s="61">
        <v>1</v>
      </c>
      <c r="AG3" s="61">
        <v>2</v>
      </c>
      <c r="AH3" s="61">
        <v>3</v>
      </c>
      <c r="AI3" s="61">
        <v>4</v>
      </c>
      <c r="AJ3" s="61">
        <v>5</v>
      </c>
      <c r="AK3" s="61">
        <v>6</v>
      </c>
      <c r="AL3" s="61">
        <v>7</v>
      </c>
      <c r="AM3" s="61">
        <v>8</v>
      </c>
      <c r="AN3" s="61">
        <v>9</v>
      </c>
      <c r="AO3" s="61">
        <v>10</v>
      </c>
      <c r="AQ3" s="74"/>
      <c r="AR3" s="108" t="s">
        <v>14</v>
      </c>
      <c r="AS3" s="109"/>
      <c r="AT3" s="108" t="s">
        <v>30</v>
      </c>
      <c r="AU3" s="109"/>
      <c r="AV3" s="108" t="s">
        <v>28</v>
      </c>
      <c r="AW3" s="109"/>
      <c r="AX3" s="108" t="s">
        <v>8</v>
      </c>
      <c r="AY3" s="109"/>
      <c r="AZ3" s="108" t="s">
        <v>34</v>
      </c>
    </row>
    <row r="4" spans="1:52" ht="18.75">
      <c r="A4" s="64" t="s">
        <v>79</v>
      </c>
      <c r="B4" s="66" t="s">
        <v>9</v>
      </c>
      <c r="C4" s="65">
        <v>1</v>
      </c>
      <c r="D4" s="43">
        <v>3</v>
      </c>
      <c r="E4" s="43">
        <v>7</v>
      </c>
      <c r="F4" s="43">
        <v>4</v>
      </c>
      <c r="G4" s="50">
        <v>10</v>
      </c>
      <c r="I4" s="64" t="s">
        <v>79</v>
      </c>
      <c r="J4" s="66" t="s">
        <v>9</v>
      </c>
      <c r="K4" s="65">
        <v>3</v>
      </c>
      <c r="L4" s="43">
        <v>1</v>
      </c>
      <c r="M4" s="43">
        <v>4</v>
      </c>
      <c r="N4" s="43">
        <v>6</v>
      </c>
      <c r="O4" s="50">
        <v>2</v>
      </c>
      <c r="Q4" s="58" t="s">
        <v>79</v>
      </c>
      <c r="R4" s="55" t="s">
        <v>9</v>
      </c>
      <c r="S4" s="43"/>
      <c r="T4" s="43"/>
      <c r="U4" s="43"/>
      <c r="V4" s="43"/>
      <c r="W4" s="50"/>
      <c r="X4" s="64" t="s">
        <v>89</v>
      </c>
      <c r="Y4" s="66" t="s">
        <v>97</v>
      </c>
      <c r="Z4" s="65">
        <v>1</v>
      </c>
      <c r="AA4" s="43">
        <v>3</v>
      </c>
      <c r="AB4" s="43">
        <v>7</v>
      </c>
      <c r="AC4" s="43">
        <v>4</v>
      </c>
      <c r="AD4" s="50">
        <v>10</v>
      </c>
      <c r="AF4" s="72">
        <v>1</v>
      </c>
      <c r="AG4" s="72" t="s">
        <v>80</v>
      </c>
      <c r="AH4" s="73">
        <v>2</v>
      </c>
      <c r="AI4" s="73" t="s">
        <v>82</v>
      </c>
      <c r="AJ4" s="72">
        <v>3</v>
      </c>
      <c r="AK4" s="72" t="s">
        <v>84</v>
      </c>
      <c r="AL4" s="73">
        <v>4</v>
      </c>
      <c r="AM4" s="73" t="s">
        <v>86</v>
      </c>
      <c r="AN4" s="72">
        <v>5</v>
      </c>
      <c r="AO4" s="72" t="s">
        <v>88</v>
      </c>
      <c r="AQ4" s="75">
        <v>1</v>
      </c>
      <c r="AR4" s="110" t="s">
        <v>97</v>
      </c>
      <c r="AS4" s="109"/>
      <c r="AT4" s="110" t="s">
        <v>98</v>
      </c>
      <c r="AU4" s="109"/>
      <c r="AV4" s="110" t="s">
        <v>51</v>
      </c>
      <c r="AW4" s="109"/>
      <c r="AX4" s="110" t="s">
        <v>9</v>
      </c>
      <c r="AY4" s="109"/>
      <c r="AZ4" s="110" t="s">
        <v>96</v>
      </c>
    </row>
    <row r="5" spans="1:52" ht="16.5" thickBot="1">
      <c r="A5" s="56"/>
      <c r="B5" s="68" t="s">
        <v>10</v>
      </c>
      <c r="C5" s="24"/>
      <c r="D5" s="24"/>
      <c r="E5" s="24"/>
      <c r="F5" s="24"/>
      <c r="G5" s="48"/>
      <c r="I5" s="56"/>
      <c r="J5" s="68" t="s">
        <v>10</v>
      </c>
      <c r="K5" s="24"/>
      <c r="L5" s="24"/>
      <c r="M5" s="24"/>
      <c r="N5" s="24"/>
      <c r="O5" s="48"/>
      <c r="Q5" s="56"/>
      <c r="R5" s="57" t="s">
        <v>10</v>
      </c>
      <c r="S5" s="24"/>
      <c r="T5" s="24"/>
      <c r="U5" s="24"/>
      <c r="V5" s="24"/>
      <c r="W5" s="48"/>
      <c r="X5" s="56"/>
      <c r="Y5" s="68" t="s">
        <v>16</v>
      </c>
      <c r="Z5" s="24"/>
      <c r="AA5" s="24"/>
      <c r="AB5" s="24"/>
      <c r="AC5" s="24"/>
      <c r="AD5" s="48"/>
      <c r="AF5" s="72">
        <v>5</v>
      </c>
      <c r="AG5" s="72" t="s">
        <v>86</v>
      </c>
      <c r="AH5" s="73">
        <v>1</v>
      </c>
      <c r="AI5" s="73" t="s">
        <v>88</v>
      </c>
      <c r="AJ5" s="72">
        <v>2</v>
      </c>
      <c r="AK5" s="72" t="s">
        <v>80</v>
      </c>
      <c r="AL5" s="73">
        <v>3</v>
      </c>
      <c r="AM5" s="73" t="s">
        <v>82</v>
      </c>
      <c r="AN5" s="72">
        <v>4</v>
      </c>
      <c r="AO5" s="72" t="s">
        <v>84</v>
      </c>
      <c r="AQ5" s="76"/>
      <c r="AR5" s="111" t="s">
        <v>16</v>
      </c>
      <c r="AS5" s="109"/>
      <c r="AT5" s="111" t="s">
        <v>73</v>
      </c>
      <c r="AU5" s="109"/>
      <c r="AV5" s="111" t="s">
        <v>52</v>
      </c>
      <c r="AW5" s="109"/>
      <c r="AX5" s="111" t="s">
        <v>10</v>
      </c>
      <c r="AY5" s="109"/>
      <c r="AZ5" s="111" t="s">
        <v>71</v>
      </c>
    </row>
    <row r="6" spans="1:52" ht="15.75">
      <c r="A6" s="53"/>
      <c r="B6" s="67" t="s">
        <v>31</v>
      </c>
      <c r="C6" s="47"/>
      <c r="D6" s="47"/>
      <c r="E6" s="47"/>
      <c r="F6" s="47"/>
      <c r="G6" s="49"/>
      <c r="I6" s="53"/>
      <c r="J6" s="67" t="s">
        <v>31</v>
      </c>
      <c r="K6" s="47"/>
      <c r="L6" s="47"/>
      <c r="M6" s="47"/>
      <c r="N6" s="47"/>
      <c r="O6" s="49"/>
      <c r="Q6" s="53"/>
      <c r="R6" s="54" t="s">
        <v>31</v>
      </c>
      <c r="S6" s="47"/>
      <c r="T6" s="47"/>
      <c r="U6" s="47"/>
      <c r="V6" s="47"/>
      <c r="W6" s="49"/>
      <c r="X6" s="53"/>
      <c r="Y6" s="67" t="s">
        <v>27</v>
      </c>
      <c r="Z6" s="47"/>
      <c r="AA6" s="47"/>
      <c r="AB6" s="47"/>
      <c r="AC6" s="47"/>
      <c r="AD6" s="49"/>
      <c r="AF6" s="72">
        <v>3</v>
      </c>
      <c r="AG6" s="72" t="s">
        <v>88</v>
      </c>
      <c r="AH6" s="73">
        <v>4</v>
      </c>
      <c r="AI6" s="73" t="s">
        <v>80</v>
      </c>
      <c r="AJ6" s="72">
        <v>5</v>
      </c>
      <c r="AK6" s="72" t="s">
        <v>82</v>
      </c>
      <c r="AL6" s="73">
        <v>1</v>
      </c>
      <c r="AM6" s="73" t="s">
        <v>84</v>
      </c>
      <c r="AN6" s="72">
        <v>2</v>
      </c>
      <c r="AO6" s="72" t="s">
        <v>86</v>
      </c>
      <c r="AQ6" s="74"/>
      <c r="AR6" s="108" t="s">
        <v>8</v>
      </c>
      <c r="AS6" s="109"/>
      <c r="AT6" s="108" t="s">
        <v>33</v>
      </c>
      <c r="AU6" s="109"/>
      <c r="AV6" s="108" t="s">
        <v>34</v>
      </c>
      <c r="AW6" s="109"/>
      <c r="AX6" s="108" t="s">
        <v>30</v>
      </c>
      <c r="AY6" s="109"/>
      <c r="AZ6" s="108" t="s">
        <v>27</v>
      </c>
    </row>
    <row r="7" spans="1:52" ht="18.75">
      <c r="A7" s="64" t="s">
        <v>81</v>
      </c>
      <c r="B7" s="66" t="s">
        <v>37</v>
      </c>
      <c r="C7" s="65">
        <v>3</v>
      </c>
      <c r="D7" s="43">
        <v>5</v>
      </c>
      <c r="E7" s="43">
        <v>9</v>
      </c>
      <c r="F7" s="43">
        <v>6</v>
      </c>
      <c r="G7" s="50">
        <v>2</v>
      </c>
      <c r="I7" s="64" t="s">
        <v>81</v>
      </c>
      <c r="J7" s="66" t="s">
        <v>37</v>
      </c>
      <c r="K7" s="65">
        <v>5</v>
      </c>
      <c r="L7" s="43">
        <v>3</v>
      </c>
      <c r="M7" s="43">
        <v>6</v>
      </c>
      <c r="N7" s="43">
        <v>8</v>
      </c>
      <c r="O7" s="50">
        <v>4</v>
      </c>
      <c r="Q7" s="58" t="s">
        <v>81</v>
      </c>
      <c r="R7" s="55" t="s">
        <v>37</v>
      </c>
      <c r="S7" s="43"/>
      <c r="T7" s="43"/>
      <c r="U7" s="43"/>
      <c r="V7" s="43"/>
      <c r="W7" s="50"/>
      <c r="X7" s="64" t="s">
        <v>90</v>
      </c>
      <c r="Y7" s="66" t="s">
        <v>40</v>
      </c>
      <c r="Z7" s="65">
        <v>3</v>
      </c>
      <c r="AA7" s="43">
        <v>5</v>
      </c>
      <c r="AB7" s="43">
        <v>9</v>
      </c>
      <c r="AC7" s="43">
        <v>6</v>
      </c>
      <c r="AD7" s="50">
        <v>2</v>
      </c>
      <c r="AF7" s="72" t="s">
        <v>80</v>
      </c>
      <c r="AG7" s="72">
        <v>5</v>
      </c>
      <c r="AH7" s="73" t="s">
        <v>82</v>
      </c>
      <c r="AI7" s="73">
        <v>1</v>
      </c>
      <c r="AJ7" s="72" t="s">
        <v>84</v>
      </c>
      <c r="AK7" s="72">
        <v>2</v>
      </c>
      <c r="AL7" s="73" t="s">
        <v>86</v>
      </c>
      <c r="AM7" s="73">
        <v>3</v>
      </c>
      <c r="AN7" s="72" t="s">
        <v>88</v>
      </c>
      <c r="AO7" s="72">
        <v>4</v>
      </c>
      <c r="AQ7" s="75">
        <v>2</v>
      </c>
      <c r="AR7" s="110" t="s">
        <v>9</v>
      </c>
      <c r="AS7" s="109"/>
      <c r="AT7" s="110" t="s">
        <v>62</v>
      </c>
      <c r="AU7" s="109"/>
      <c r="AV7" s="110" t="s">
        <v>96</v>
      </c>
      <c r="AW7" s="109"/>
      <c r="AX7" s="110" t="s">
        <v>98</v>
      </c>
      <c r="AY7" s="109"/>
      <c r="AZ7" s="110" t="s">
        <v>40</v>
      </c>
    </row>
    <row r="8" spans="1:52" ht="16.5" thickBot="1">
      <c r="A8" s="56"/>
      <c r="B8" s="68" t="s">
        <v>38</v>
      </c>
      <c r="C8" s="24"/>
      <c r="D8" s="24"/>
      <c r="E8" s="24"/>
      <c r="F8" s="24"/>
      <c r="G8" s="48"/>
      <c r="I8" s="56"/>
      <c r="J8" s="68" t="s">
        <v>38</v>
      </c>
      <c r="K8" s="24"/>
      <c r="L8" s="24"/>
      <c r="M8" s="24"/>
      <c r="N8" s="24"/>
      <c r="O8" s="48"/>
      <c r="Q8" s="56"/>
      <c r="R8" s="57" t="s">
        <v>38</v>
      </c>
      <c r="S8" s="24"/>
      <c r="T8" s="24"/>
      <c r="U8" s="24"/>
      <c r="V8" s="24"/>
      <c r="W8" s="48"/>
      <c r="X8" s="56"/>
      <c r="Y8" s="68" t="s">
        <v>41</v>
      </c>
      <c r="Z8" s="24"/>
      <c r="AA8" s="24"/>
      <c r="AB8" s="24"/>
      <c r="AC8" s="24"/>
      <c r="AD8" s="48"/>
      <c r="AF8" s="72" t="s">
        <v>88</v>
      </c>
      <c r="AG8" s="72">
        <v>2</v>
      </c>
      <c r="AH8" s="73" t="s">
        <v>80</v>
      </c>
      <c r="AI8" s="73">
        <v>3</v>
      </c>
      <c r="AJ8" s="72" t="s">
        <v>82</v>
      </c>
      <c r="AK8" s="72">
        <v>4</v>
      </c>
      <c r="AL8" s="73" t="s">
        <v>84</v>
      </c>
      <c r="AM8" s="73">
        <v>5</v>
      </c>
      <c r="AN8" s="72" t="s">
        <v>86</v>
      </c>
      <c r="AO8" s="72">
        <v>1</v>
      </c>
      <c r="AQ8" s="76"/>
      <c r="AR8" s="111" t="s">
        <v>10</v>
      </c>
      <c r="AS8" s="109"/>
      <c r="AT8" s="111" t="s">
        <v>63</v>
      </c>
      <c r="AU8" s="109"/>
      <c r="AV8" s="111" t="s">
        <v>71</v>
      </c>
      <c r="AW8" s="109"/>
      <c r="AX8" s="111" t="s">
        <v>73</v>
      </c>
      <c r="AY8" s="109"/>
      <c r="AZ8" s="111" t="s">
        <v>41</v>
      </c>
    </row>
    <row r="9" spans="1:52" ht="15">
      <c r="A9" s="53"/>
      <c r="B9" s="67" t="s">
        <v>32</v>
      </c>
      <c r="C9" s="47"/>
      <c r="D9" s="47"/>
      <c r="E9" s="47"/>
      <c r="F9" s="47"/>
      <c r="G9" s="49"/>
      <c r="I9" s="53"/>
      <c r="J9" s="67" t="s">
        <v>32</v>
      </c>
      <c r="K9" s="47"/>
      <c r="L9" s="47"/>
      <c r="M9" s="47"/>
      <c r="N9" s="47"/>
      <c r="O9" s="49"/>
      <c r="Q9" s="53"/>
      <c r="R9" s="54" t="s">
        <v>32</v>
      </c>
      <c r="S9" s="47"/>
      <c r="T9" s="47"/>
      <c r="U9" s="47"/>
      <c r="V9" s="47"/>
      <c r="W9" s="49"/>
      <c r="X9" s="53"/>
      <c r="Y9" s="67" t="s">
        <v>28</v>
      </c>
      <c r="Z9" s="47"/>
      <c r="AA9" s="47"/>
      <c r="AB9" s="47"/>
      <c r="AC9" s="47"/>
      <c r="AD9" s="49"/>
      <c r="AF9" s="46"/>
      <c r="AG9" s="46"/>
      <c r="AH9" s="46"/>
      <c r="AI9" s="46"/>
      <c r="AJ9" s="46"/>
      <c r="AK9" s="46"/>
      <c r="AL9" s="46"/>
      <c r="AM9" s="46"/>
      <c r="AN9" s="46"/>
      <c r="AO9" s="46"/>
      <c r="AQ9" s="74"/>
      <c r="AR9" s="108" t="s">
        <v>27</v>
      </c>
      <c r="AS9" s="109"/>
      <c r="AT9" s="108" t="s">
        <v>14</v>
      </c>
      <c r="AU9" s="109"/>
      <c r="AV9" s="108" t="s">
        <v>121</v>
      </c>
      <c r="AW9" s="109"/>
      <c r="AX9" s="108" t="s">
        <v>31</v>
      </c>
      <c r="AY9" s="109"/>
      <c r="AZ9" s="108" t="s">
        <v>8</v>
      </c>
    </row>
    <row r="10" spans="1:52" ht="18.75">
      <c r="A10" s="64" t="s">
        <v>83</v>
      </c>
      <c r="B10" s="66" t="s">
        <v>95</v>
      </c>
      <c r="C10" s="65">
        <v>5</v>
      </c>
      <c r="D10" s="43">
        <v>7</v>
      </c>
      <c r="E10" s="43">
        <v>1</v>
      </c>
      <c r="F10" s="43">
        <v>8</v>
      </c>
      <c r="G10" s="50">
        <v>4</v>
      </c>
      <c r="I10" s="64" t="s">
        <v>83</v>
      </c>
      <c r="J10" s="66" t="s">
        <v>100</v>
      </c>
      <c r="K10" s="65">
        <v>7</v>
      </c>
      <c r="L10" s="43">
        <v>5</v>
      </c>
      <c r="M10" s="43">
        <v>8</v>
      </c>
      <c r="N10" s="43">
        <v>10</v>
      </c>
      <c r="O10" s="50">
        <v>6</v>
      </c>
      <c r="Q10" s="58" t="s">
        <v>83</v>
      </c>
      <c r="R10" s="55" t="s">
        <v>95</v>
      </c>
      <c r="S10" s="43"/>
      <c r="T10" s="43"/>
      <c r="U10" s="43"/>
      <c r="V10" s="43"/>
      <c r="W10" s="50"/>
      <c r="X10" s="64" t="s">
        <v>91</v>
      </c>
      <c r="Y10" s="66" t="s">
        <v>51</v>
      </c>
      <c r="Z10" s="65">
        <v>5</v>
      </c>
      <c r="AA10" s="43">
        <v>7</v>
      </c>
      <c r="AB10" s="43">
        <v>1</v>
      </c>
      <c r="AC10" s="43">
        <v>8</v>
      </c>
      <c r="AD10" s="50">
        <v>4</v>
      </c>
      <c r="AF10" s="61">
        <v>1</v>
      </c>
      <c r="AG10" s="61">
        <v>2</v>
      </c>
      <c r="AH10" s="61">
        <v>3</v>
      </c>
      <c r="AI10" s="61">
        <v>4</v>
      </c>
      <c r="AJ10" s="61">
        <v>5</v>
      </c>
      <c r="AK10" s="61">
        <v>6</v>
      </c>
      <c r="AL10" s="61">
        <v>7</v>
      </c>
      <c r="AM10" s="61">
        <v>8</v>
      </c>
      <c r="AN10" s="61">
        <v>9</v>
      </c>
      <c r="AO10" s="61">
        <v>10</v>
      </c>
      <c r="AQ10" s="75">
        <v>3</v>
      </c>
      <c r="AR10" s="110" t="s">
        <v>40</v>
      </c>
      <c r="AS10" s="109"/>
      <c r="AT10" s="110" t="s">
        <v>97</v>
      </c>
      <c r="AU10" s="109"/>
      <c r="AV10" s="110" t="s">
        <v>65</v>
      </c>
      <c r="AW10" s="109"/>
      <c r="AX10" s="110" t="s">
        <v>37</v>
      </c>
      <c r="AY10" s="109"/>
      <c r="AZ10" s="110" t="s">
        <v>9</v>
      </c>
    </row>
    <row r="11" spans="1:52" ht="16.5" thickBot="1">
      <c r="A11" s="56"/>
      <c r="B11" s="68" t="s">
        <v>51</v>
      </c>
      <c r="C11" s="24"/>
      <c r="D11" s="24"/>
      <c r="E11" s="24"/>
      <c r="F11" s="24"/>
      <c r="G11" s="48"/>
      <c r="I11" s="56"/>
      <c r="J11" s="68" t="s">
        <v>111</v>
      </c>
      <c r="K11" s="24"/>
      <c r="L11" s="24"/>
      <c r="M11" s="24"/>
      <c r="N11" s="24"/>
      <c r="O11" s="48"/>
      <c r="Q11" s="56"/>
      <c r="R11" s="57" t="s">
        <v>51</v>
      </c>
      <c r="S11" s="24"/>
      <c r="T11" s="24"/>
      <c r="U11" s="24"/>
      <c r="V11" s="24"/>
      <c r="W11" s="48"/>
      <c r="X11" s="56"/>
      <c r="Y11" s="68" t="s">
        <v>52</v>
      </c>
      <c r="Z11" s="24"/>
      <c r="AA11" s="24"/>
      <c r="AB11" s="24"/>
      <c r="AC11" s="24"/>
      <c r="AD11" s="48"/>
      <c r="AF11" s="72">
        <v>5</v>
      </c>
      <c r="AG11" s="72" t="s">
        <v>82</v>
      </c>
      <c r="AH11" s="73">
        <v>1</v>
      </c>
      <c r="AI11" s="73" t="s">
        <v>84</v>
      </c>
      <c r="AJ11" s="72">
        <v>2</v>
      </c>
      <c r="AK11" s="72" t="s">
        <v>86</v>
      </c>
      <c r="AL11" s="73">
        <v>3</v>
      </c>
      <c r="AM11" s="73" t="s">
        <v>88</v>
      </c>
      <c r="AN11" s="72">
        <v>4</v>
      </c>
      <c r="AO11" s="72" t="s">
        <v>80</v>
      </c>
      <c r="AQ11" s="76"/>
      <c r="AR11" s="111" t="s">
        <v>41</v>
      </c>
      <c r="AS11" s="109"/>
      <c r="AT11" s="111" t="s">
        <v>16</v>
      </c>
      <c r="AU11" s="109"/>
      <c r="AV11" s="111" t="s">
        <v>29</v>
      </c>
      <c r="AW11" s="109"/>
      <c r="AX11" s="111" t="s">
        <v>129</v>
      </c>
      <c r="AY11" s="109"/>
      <c r="AZ11" s="111" t="s">
        <v>10</v>
      </c>
    </row>
    <row r="12" spans="1:52" ht="15.75">
      <c r="A12" s="53"/>
      <c r="B12" s="67" t="s">
        <v>33</v>
      </c>
      <c r="C12" s="47"/>
      <c r="D12" s="47"/>
      <c r="E12" s="47"/>
      <c r="F12" s="47"/>
      <c r="G12" s="49"/>
      <c r="I12" s="53"/>
      <c r="J12" s="67" t="s">
        <v>33</v>
      </c>
      <c r="K12" s="47"/>
      <c r="L12" s="47"/>
      <c r="M12" s="47"/>
      <c r="N12" s="47"/>
      <c r="O12" s="49"/>
      <c r="Q12" s="53"/>
      <c r="R12" s="54" t="s">
        <v>33</v>
      </c>
      <c r="S12" s="47"/>
      <c r="T12" s="47"/>
      <c r="U12" s="47"/>
      <c r="V12" s="47"/>
      <c r="W12" s="49"/>
      <c r="X12" s="53"/>
      <c r="Y12" s="67" t="s">
        <v>121</v>
      </c>
      <c r="Z12" s="47"/>
      <c r="AA12" s="47"/>
      <c r="AB12" s="47"/>
      <c r="AC12" s="47"/>
      <c r="AD12" s="49"/>
      <c r="AF12" s="72">
        <v>1</v>
      </c>
      <c r="AG12" s="72" t="s">
        <v>88</v>
      </c>
      <c r="AH12" s="73">
        <v>2</v>
      </c>
      <c r="AI12" s="73" t="s">
        <v>80</v>
      </c>
      <c r="AJ12" s="72">
        <v>3</v>
      </c>
      <c r="AK12" s="72" t="s">
        <v>82</v>
      </c>
      <c r="AL12" s="73">
        <v>4</v>
      </c>
      <c r="AM12" s="73" t="s">
        <v>84</v>
      </c>
      <c r="AN12" s="72">
        <v>5</v>
      </c>
      <c r="AO12" s="72" t="s">
        <v>86</v>
      </c>
      <c r="AQ12" s="74"/>
      <c r="AR12" s="108" t="s">
        <v>31</v>
      </c>
      <c r="AS12" s="109"/>
      <c r="AT12" s="108" t="s">
        <v>34</v>
      </c>
      <c r="AU12" s="109"/>
      <c r="AV12" s="108" t="s">
        <v>8</v>
      </c>
      <c r="AW12" s="109"/>
      <c r="AX12" s="108" t="s">
        <v>14</v>
      </c>
      <c r="AY12" s="109"/>
      <c r="AZ12" s="108" t="s">
        <v>28</v>
      </c>
    </row>
    <row r="13" spans="1:52" ht="18.75">
      <c r="A13" s="64" t="s">
        <v>85</v>
      </c>
      <c r="B13" s="66" t="s">
        <v>62</v>
      </c>
      <c r="C13" s="65">
        <v>7</v>
      </c>
      <c r="D13" s="43">
        <v>9</v>
      </c>
      <c r="E13" s="43">
        <v>3</v>
      </c>
      <c r="F13" s="43">
        <v>10</v>
      </c>
      <c r="G13" s="50">
        <v>6</v>
      </c>
      <c r="I13" s="64" t="s">
        <v>85</v>
      </c>
      <c r="J13" s="66" t="s">
        <v>62</v>
      </c>
      <c r="K13" s="65">
        <v>9</v>
      </c>
      <c r="L13" s="43">
        <v>7</v>
      </c>
      <c r="M13" s="43">
        <v>10</v>
      </c>
      <c r="N13" s="43">
        <v>2</v>
      </c>
      <c r="O13" s="50">
        <v>8</v>
      </c>
      <c r="Q13" s="58" t="s">
        <v>85</v>
      </c>
      <c r="R13" s="55" t="s">
        <v>62</v>
      </c>
      <c r="S13" s="43"/>
      <c r="T13" s="43"/>
      <c r="U13" s="43"/>
      <c r="V13" s="43"/>
      <c r="W13" s="50"/>
      <c r="X13" s="64" t="s">
        <v>92</v>
      </c>
      <c r="Y13" s="66" t="s">
        <v>65</v>
      </c>
      <c r="Z13" s="65">
        <v>7</v>
      </c>
      <c r="AA13" s="43">
        <v>9</v>
      </c>
      <c r="AB13" s="43">
        <v>3</v>
      </c>
      <c r="AC13" s="43">
        <v>10</v>
      </c>
      <c r="AD13" s="50">
        <v>6</v>
      </c>
      <c r="AF13" s="72" t="s">
        <v>84</v>
      </c>
      <c r="AG13" s="72">
        <v>5</v>
      </c>
      <c r="AH13" s="73" t="s">
        <v>86</v>
      </c>
      <c r="AI13" s="73">
        <v>1</v>
      </c>
      <c r="AJ13" s="72" t="s">
        <v>88</v>
      </c>
      <c r="AK13" s="72">
        <v>2</v>
      </c>
      <c r="AL13" s="73" t="s">
        <v>80</v>
      </c>
      <c r="AM13" s="73">
        <v>3</v>
      </c>
      <c r="AN13" s="72" t="s">
        <v>82</v>
      </c>
      <c r="AO13" s="72">
        <v>4</v>
      </c>
      <c r="AQ13" s="75">
        <v>4</v>
      </c>
      <c r="AR13" s="110" t="s">
        <v>37</v>
      </c>
      <c r="AS13" s="109"/>
      <c r="AT13" s="110" t="s">
        <v>96</v>
      </c>
      <c r="AU13" s="109"/>
      <c r="AV13" s="110" t="s">
        <v>9</v>
      </c>
      <c r="AW13" s="109"/>
      <c r="AX13" s="110" t="s">
        <v>97</v>
      </c>
      <c r="AY13" s="109"/>
      <c r="AZ13" s="110" t="s">
        <v>51</v>
      </c>
    </row>
    <row r="14" spans="1:52" ht="16.5" thickBot="1">
      <c r="A14" s="56"/>
      <c r="B14" s="68" t="s">
        <v>63</v>
      </c>
      <c r="C14" s="24"/>
      <c r="D14" s="24"/>
      <c r="E14" s="24"/>
      <c r="F14" s="24"/>
      <c r="G14" s="48"/>
      <c r="I14" s="56"/>
      <c r="J14" s="68" t="s">
        <v>63</v>
      </c>
      <c r="K14" s="24"/>
      <c r="L14" s="24"/>
      <c r="M14" s="24"/>
      <c r="N14" s="24"/>
      <c r="O14" s="48"/>
      <c r="Q14" s="56"/>
      <c r="R14" s="57" t="s">
        <v>32</v>
      </c>
      <c r="S14" s="24"/>
      <c r="T14" s="24"/>
      <c r="U14" s="24"/>
      <c r="V14" s="24"/>
      <c r="W14" s="48"/>
      <c r="X14" s="56"/>
      <c r="Y14" s="68" t="s">
        <v>29</v>
      </c>
      <c r="Z14" s="24"/>
      <c r="AA14" s="24"/>
      <c r="AB14" s="24"/>
      <c r="AC14" s="24"/>
      <c r="AD14" s="48"/>
      <c r="AF14" s="72" t="s">
        <v>88</v>
      </c>
      <c r="AG14" s="72">
        <v>4</v>
      </c>
      <c r="AH14" s="73" t="s">
        <v>80</v>
      </c>
      <c r="AI14" s="73">
        <v>5</v>
      </c>
      <c r="AJ14" s="72" t="s">
        <v>82</v>
      </c>
      <c r="AK14" s="72">
        <v>1</v>
      </c>
      <c r="AL14" s="73" t="s">
        <v>84</v>
      </c>
      <c r="AM14" s="73">
        <v>2</v>
      </c>
      <c r="AN14" s="72" t="s">
        <v>86</v>
      </c>
      <c r="AO14" s="72">
        <v>3</v>
      </c>
      <c r="AQ14" s="76"/>
      <c r="AR14" s="111" t="s">
        <v>129</v>
      </c>
      <c r="AS14" s="109"/>
      <c r="AT14" s="111" t="s">
        <v>71</v>
      </c>
      <c r="AU14" s="109"/>
      <c r="AV14" s="111" t="s">
        <v>10</v>
      </c>
      <c r="AW14" s="109"/>
      <c r="AX14" s="111" t="s">
        <v>16</v>
      </c>
      <c r="AY14" s="109"/>
      <c r="AZ14" s="111" t="s">
        <v>52</v>
      </c>
    </row>
    <row r="15" spans="1:52" ht="15.75">
      <c r="A15" s="53"/>
      <c r="B15" s="67" t="s">
        <v>34</v>
      </c>
      <c r="C15" s="47"/>
      <c r="D15" s="47"/>
      <c r="E15" s="47"/>
      <c r="F15" s="47"/>
      <c r="G15" s="49"/>
      <c r="I15" s="53"/>
      <c r="J15" s="67" t="s">
        <v>34</v>
      </c>
      <c r="K15" s="47"/>
      <c r="L15" s="47"/>
      <c r="M15" s="47"/>
      <c r="N15" s="47"/>
      <c r="O15" s="49"/>
      <c r="Q15" s="53"/>
      <c r="R15" s="54" t="s">
        <v>34</v>
      </c>
      <c r="S15" s="47"/>
      <c r="T15" s="47"/>
      <c r="U15" s="47"/>
      <c r="V15" s="47"/>
      <c r="W15" s="49"/>
      <c r="X15" s="53"/>
      <c r="Y15" s="67" t="s">
        <v>30</v>
      </c>
      <c r="Z15" s="47"/>
      <c r="AA15" s="47"/>
      <c r="AB15" s="47"/>
      <c r="AC15" s="47"/>
      <c r="AD15" s="49"/>
      <c r="AF15" s="72" t="s">
        <v>80</v>
      </c>
      <c r="AG15" s="72">
        <v>1</v>
      </c>
      <c r="AH15" s="73" t="s">
        <v>82</v>
      </c>
      <c r="AI15" s="73">
        <v>2</v>
      </c>
      <c r="AJ15" s="72" t="s">
        <v>84</v>
      </c>
      <c r="AK15" s="72">
        <v>3</v>
      </c>
      <c r="AL15" s="73" t="s">
        <v>86</v>
      </c>
      <c r="AM15" s="73">
        <v>4</v>
      </c>
      <c r="AN15" s="72" t="s">
        <v>88</v>
      </c>
      <c r="AO15" s="72">
        <v>5</v>
      </c>
      <c r="AQ15" s="74"/>
      <c r="AR15" s="108" t="s">
        <v>28</v>
      </c>
      <c r="AS15" s="109"/>
      <c r="AT15" s="108" t="s">
        <v>27</v>
      </c>
      <c r="AU15" s="109"/>
      <c r="AV15" s="108" t="s">
        <v>30</v>
      </c>
      <c r="AW15" s="109"/>
      <c r="AX15" s="108" t="s">
        <v>32</v>
      </c>
      <c r="AY15" s="109"/>
      <c r="AZ15" s="108" t="s">
        <v>31</v>
      </c>
    </row>
    <row r="16" spans="1:52" ht="18.75">
      <c r="A16" s="64" t="s">
        <v>87</v>
      </c>
      <c r="B16" s="66" t="s">
        <v>96</v>
      </c>
      <c r="C16" s="65">
        <v>9</v>
      </c>
      <c r="D16" s="43">
        <v>1</v>
      </c>
      <c r="E16" s="43">
        <v>5</v>
      </c>
      <c r="F16" s="43">
        <v>2</v>
      </c>
      <c r="G16" s="50">
        <v>8</v>
      </c>
      <c r="I16" s="64" t="s">
        <v>87</v>
      </c>
      <c r="J16" s="66" t="s">
        <v>96</v>
      </c>
      <c r="K16" s="65">
        <v>1</v>
      </c>
      <c r="L16" s="43">
        <v>9</v>
      </c>
      <c r="M16" s="43">
        <v>2</v>
      </c>
      <c r="N16" s="43">
        <v>4</v>
      </c>
      <c r="O16" s="50">
        <v>10</v>
      </c>
      <c r="Q16" s="58" t="s">
        <v>87</v>
      </c>
      <c r="R16" s="55" t="s">
        <v>96</v>
      </c>
      <c r="S16" s="43"/>
      <c r="T16" s="43"/>
      <c r="U16" s="43"/>
      <c r="V16" s="43"/>
      <c r="W16" s="50"/>
      <c r="X16" s="64" t="s">
        <v>93</v>
      </c>
      <c r="Y16" s="66" t="s">
        <v>98</v>
      </c>
      <c r="Z16" s="65">
        <v>9</v>
      </c>
      <c r="AA16" s="43">
        <v>1</v>
      </c>
      <c r="AB16" s="43">
        <v>5</v>
      </c>
      <c r="AC16" s="43">
        <v>2</v>
      </c>
      <c r="AD16" s="50">
        <v>8</v>
      </c>
      <c r="AQ16" s="75">
        <v>5</v>
      </c>
      <c r="AR16" s="110" t="s">
        <v>51</v>
      </c>
      <c r="AS16" s="109"/>
      <c r="AT16" s="110" t="s">
        <v>40</v>
      </c>
      <c r="AU16" s="109"/>
      <c r="AV16" s="110" t="s">
        <v>98</v>
      </c>
      <c r="AW16" s="109"/>
      <c r="AX16" s="110" t="s">
        <v>128</v>
      </c>
      <c r="AY16" s="109"/>
      <c r="AZ16" s="110" t="s">
        <v>37</v>
      </c>
    </row>
    <row r="17" spans="1:52" ht="19.5" thickBot="1">
      <c r="A17" s="56"/>
      <c r="B17" s="68" t="s">
        <v>71</v>
      </c>
      <c r="C17" s="24"/>
      <c r="D17" s="24"/>
      <c r="E17" s="24"/>
      <c r="F17" s="24"/>
      <c r="G17" s="48"/>
      <c r="I17" s="56"/>
      <c r="J17" s="68" t="s">
        <v>71</v>
      </c>
      <c r="K17" s="24"/>
      <c r="L17" s="24"/>
      <c r="M17" s="24"/>
      <c r="N17" s="24"/>
      <c r="O17" s="48"/>
      <c r="Q17" s="56"/>
      <c r="R17" s="57" t="s">
        <v>71</v>
      </c>
      <c r="S17" s="25"/>
      <c r="T17" s="25"/>
      <c r="U17" s="25"/>
      <c r="V17" s="51"/>
      <c r="W17" s="52"/>
      <c r="X17" s="56"/>
      <c r="Y17" s="68" t="s">
        <v>73</v>
      </c>
      <c r="Z17" s="24"/>
      <c r="AA17" s="24"/>
      <c r="AB17" s="24"/>
      <c r="AC17" s="24"/>
      <c r="AD17" s="48"/>
      <c r="AF17" s="61">
        <v>1</v>
      </c>
      <c r="AG17" s="61">
        <v>2</v>
      </c>
      <c r="AH17" s="61">
        <v>3</v>
      </c>
      <c r="AI17" s="61">
        <v>4</v>
      </c>
      <c r="AJ17" s="61">
        <v>5</v>
      </c>
      <c r="AK17" s="61">
        <v>6</v>
      </c>
      <c r="AL17" s="61">
        <v>7</v>
      </c>
      <c r="AM17" s="61">
        <v>8</v>
      </c>
      <c r="AN17" s="61">
        <v>9</v>
      </c>
      <c r="AO17" s="61">
        <v>10</v>
      </c>
      <c r="AQ17" s="76"/>
      <c r="AR17" s="111" t="s">
        <v>52</v>
      </c>
      <c r="AS17" s="109"/>
      <c r="AT17" s="111" t="s">
        <v>41</v>
      </c>
      <c r="AU17" s="109"/>
      <c r="AV17" s="111" t="s">
        <v>73</v>
      </c>
      <c r="AW17" s="109"/>
      <c r="AX17" s="111" t="s">
        <v>111</v>
      </c>
      <c r="AY17" s="109"/>
      <c r="AZ17" s="111" t="s">
        <v>129</v>
      </c>
    </row>
    <row r="18" spans="1:52" ht="16.5" thickBot="1">
      <c r="A18" s="29"/>
      <c r="B18" s="62"/>
      <c r="C18" s="46"/>
      <c r="D18" s="46"/>
      <c r="E18" s="46"/>
      <c r="F18" s="45"/>
      <c r="G18" s="45"/>
      <c r="I18" s="29"/>
      <c r="J18" s="29"/>
      <c r="K18" s="46"/>
      <c r="L18" s="46"/>
      <c r="M18" s="46"/>
      <c r="N18" s="45"/>
      <c r="O18" s="45"/>
      <c r="Q18" s="29"/>
      <c r="R18" s="29"/>
      <c r="S18" s="46"/>
      <c r="T18" s="46"/>
      <c r="U18" s="46"/>
      <c r="V18" s="45"/>
      <c r="W18" s="45"/>
      <c r="X18" s="29"/>
      <c r="Y18" s="106"/>
      <c r="Z18" s="107"/>
      <c r="AA18" s="107"/>
      <c r="AB18" s="107"/>
      <c r="AC18" s="106"/>
      <c r="AD18" s="106"/>
      <c r="AF18" s="72" t="s">
        <v>80</v>
      </c>
      <c r="AG18" s="72">
        <v>1</v>
      </c>
      <c r="AH18" s="73" t="s">
        <v>82</v>
      </c>
      <c r="AI18" s="73">
        <v>2</v>
      </c>
      <c r="AJ18" s="72" t="s">
        <v>84</v>
      </c>
      <c r="AK18" s="72">
        <v>3</v>
      </c>
      <c r="AL18" s="73" t="s">
        <v>86</v>
      </c>
      <c r="AM18" s="73">
        <v>4</v>
      </c>
      <c r="AN18" s="72" t="s">
        <v>88</v>
      </c>
      <c r="AO18" s="72">
        <v>5</v>
      </c>
      <c r="AQ18" s="74"/>
      <c r="AR18" s="108" t="s">
        <v>32</v>
      </c>
      <c r="AS18" s="109"/>
      <c r="AT18" s="108" t="s">
        <v>8</v>
      </c>
      <c r="AU18" s="109"/>
      <c r="AV18" s="108" t="s">
        <v>31</v>
      </c>
      <c r="AW18" s="109"/>
      <c r="AX18" s="108" t="s">
        <v>27</v>
      </c>
      <c r="AY18" s="109"/>
      <c r="AZ18" s="108" t="s">
        <v>121</v>
      </c>
    </row>
    <row r="19" spans="1:52" ht="18.75">
      <c r="A19" s="53"/>
      <c r="B19" s="67" t="s">
        <v>14</v>
      </c>
      <c r="C19" s="47"/>
      <c r="D19" s="47"/>
      <c r="E19" s="47"/>
      <c r="F19" s="47"/>
      <c r="G19" s="49"/>
      <c r="I19" s="53"/>
      <c r="J19" s="67" t="s">
        <v>14</v>
      </c>
      <c r="K19" s="47"/>
      <c r="L19" s="47"/>
      <c r="M19" s="47"/>
      <c r="N19" s="47"/>
      <c r="O19" s="49"/>
      <c r="Q19" s="53"/>
      <c r="R19" s="54" t="s">
        <v>14</v>
      </c>
      <c r="S19" s="47"/>
      <c r="T19" s="47"/>
      <c r="U19" s="47"/>
      <c r="V19" s="47"/>
      <c r="W19" s="49"/>
      <c r="X19" s="53"/>
      <c r="Y19" s="67" t="s">
        <v>8</v>
      </c>
      <c r="Z19" s="47"/>
      <c r="AA19" s="47"/>
      <c r="AB19" s="47"/>
      <c r="AC19" s="47"/>
      <c r="AD19" s="49"/>
      <c r="AF19" s="72" t="s">
        <v>88</v>
      </c>
      <c r="AG19" s="72">
        <v>4</v>
      </c>
      <c r="AH19" s="73" t="s">
        <v>80</v>
      </c>
      <c r="AI19" s="73">
        <v>5</v>
      </c>
      <c r="AJ19" s="72" t="s">
        <v>82</v>
      </c>
      <c r="AK19" s="72">
        <v>1</v>
      </c>
      <c r="AL19" s="73" t="s">
        <v>84</v>
      </c>
      <c r="AM19" s="73">
        <v>2</v>
      </c>
      <c r="AN19" s="72" t="s">
        <v>86</v>
      </c>
      <c r="AO19" s="72">
        <v>3</v>
      </c>
      <c r="AQ19" s="75">
        <v>6</v>
      </c>
      <c r="AR19" s="110" t="s">
        <v>128</v>
      </c>
      <c r="AS19" s="109"/>
      <c r="AT19" s="110" t="s">
        <v>9</v>
      </c>
      <c r="AU19" s="109"/>
      <c r="AV19" s="110" t="s">
        <v>37</v>
      </c>
      <c r="AW19" s="109"/>
      <c r="AX19" s="110" t="s">
        <v>40</v>
      </c>
      <c r="AY19" s="109"/>
      <c r="AZ19" s="110" t="s">
        <v>65</v>
      </c>
    </row>
    <row r="20" spans="1:52" ht="16.5" thickBot="1">
      <c r="A20" s="64" t="s">
        <v>89</v>
      </c>
      <c r="B20" s="66" t="s">
        <v>97</v>
      </c>
      <c r="C20" s="65">
        <v>2</v>
      </c>
      <c r="D20" s="43">
        <v>6</v>
      </c>
      <c r="E20" s="43">
        <v>4</v>
      </c>
      <c r="F20" s="43">
        <v>1</v>
      </c>
      <c r="G20" s="50">
        <v>3</v>
      </c>
      <c r="I20" s="64" t="s">
        <v>89</v>
      </c>
      <c r="J20" s="66" t="s">
        <v>97</v>
      </c>
      <c r="K20" s="65">
        <v>10</v>
      </c>
      <c r="L20" s="43">
        <v>4</v>
      </c>
      <c r="M20" s="43">
        <v>7</v>
      </c>
      <c r="N20" s="43">
        <v>3</v>
      </c>
      <c r="O20" s="50">
        <v>1</v>
      </c>
      <c r="Q20" s="58" t="s">
        <v>89</v>
      </c>
      <c r="R20" s="55" t="s">
        <v>97</v>
      </c>
      <c r="S20" s="43"/>
      <c r="T20" s="43"/>
      <c r="U20" s="43"/>
      <c r="V20" s="43"/>
      <c r="W20" s="50"/>
      <c r="X20" s="64" t="s">
        <v>79</v>
      </c>
      <c r="Y20" s="66" t="s">
        <v>9</v>
      </c>
      <c r="Z20" s="65">
        <v>2</v>
      </c>
      <c r="AA20" s="43">
        <v>6</v>
      </c>
      <c r="AB20" s="43">
        <v>4</v>
      </c>
      <c r="AC20" s="43">
        <v>1</v>
      </c>
      <c r="AD20" s="50">
        <v>3</v>
      </c>
      <c r="AF20" s="72" t="s">
        <v>84</v>
      </c>
      <c r="AG20" s="72">
        <v>5</v>
      </c>
      <c r="AH20" s="73" t="s">
        <v>86</v>
      </c>
      <c r="AI20" s="73">
        <v>1</v>
      </c>
      <c r="AJ20" s="72" t="s">
        <v>88</v>
      </c>
      <c r="AK20" s="72">
        <v>2</v>
      </c>
      <c r="AL20" s="73" t="s">
        <v>80</v>
      </c>
      <c r="AM20" s="73">
        <v>3</v>
      </c>
      <c r="AN20" s="72" t="s">
        <v>82</v>
      </c>
      <c r="AO20" s="72">
        <v>4</v>
      </c>
      <c r="AQ20" s="76"/>
      <c r="AR20" s="111" t="s">
        <v>111</v>
      </c>
      <c r="AS20" s="109"/>
      <c r="AT20" s="111" t="s">
        <v>10</v>
      </c>
      <c r="AU20" s="109"/>
      <c r="AV20" s="111" t="s">
        <v>129</v>
      </c>
      <c r="AW20" s="109"/>
      <c r="AX20" s="111" t="s">
        <v>41</v>
      </c>
      <c r="AY20" s="109"/>
      <c r="AZ20" s="111" t="s">
        <v>29</v>
      </c>
    </row>
    <row r="21" spans="1:52" ht="16.5" thickBot="1">
      <c r="A21" s="56"/>
      <c r="B21" s="68" t="s">
        <v>16</v>
      </c>
      <c r="C21" s="24"/>
      <c r="D21" s="24"/>
      <c r="E21" s="24"/>
      <c r="F21" s="24"/>
      <c r="G21" s="48"/>
      <c r="I21" s="56"/>
      <c r="J21" s="68" t="s">
        <v>16</v>
      </c>
      <c r="K21" s="24"/>
      <c r="L21" s="24"/>
      <c r="M21" s="24"/>
      <c r="N21" s="24"/>
      <c r="O21" s="48"/>
      <c r="Q21" s="56"/>
      <c r="R21" s="57" t="s">
        <v>16</v>
      </c>
      <c r="S21" s="24"/>
      <c r="T21" s="24"/>
      <c r="U21" s="24"/>
      <c r="V21" s="24"/>
      <c r="W21" s="48"/>
      <c r="X21" s="56"/>
      <c r="Y21" s="68" t="s">
        <v>10</v>
      </c>
      <c r="Z21" s="24"/>
      <c r="AA21" s="24"/>
      <c r="AB21" s="24"/>
      <c r="AC21" s="24"/>
      <c r="AD21" s="48"/>
      <c r="AF21" s="72">
        <v>1</v>
      </c>
      <c r="AG21" s="72" t="s">
        <v>88</v>
      </c>
      <c r="AH21" s="73">
        <v>2</v>
      </c>
      <c r="AI21" s="73" t="s">
        <v>80</v>
      </c>
      <c r="AJ21" s="72">
        <v>3</v>
      </c>
      <c r="AK21" s="72" t="s">
        <v>82</v>
      </c>
      <c r="AL21" s="73">
        <v>4</v>
      </c>
      <c r="AM21" s="73" t="s">
        <v>84</v>
      </c>
      <c r="AN21" s="72">
        <v>5</v>
      </c>
      <c r="AO21" s="72" t="s">
        <v>86</v>
      </c>
      <c r="AQ21" s="74"/>
      <c r="AR21" s="108" t="s">
        <v>121</v>
      </c>
      <c r="AS21" s="109"/>
      <c r="AT21" s="108" t="s">
        <v>28</v>
      </c>
      <c r="AU21" s="109"/>
      <c r="AV21" s="108" t="s">
        <v>14</v>
      </c>
      <c r="AW21" s="109"/>
      <c r="AX21" s="108" t="s">
        <v>33</v>
      </c>
      <c r="AY21" s="109"/>
      <c r="AZ21" s="108" t="s">
        <v>32</v>
      </c>
    </row>
    <row r="22" spans="1:52" ht="18.75">
      <c r="A22" s="53"/>
      <c r="B22" s="67" t="s">
        <v>27</v>
      </c>
      <c r="C22" s="47"/>
      <c r="D22" s="47"/>
      <c r="E22" s="47"/>
      <c r="F22" s="47"/>
      <c r="G22" s="49"/>
      <c r="I22" s="53"/>
      <c r="J22" s="67" t="s">
        <v>27</v>
      </c>
      <c r="K22" s="47"/>
      <c r="L22" s="47"/>
      <c r="M22" s="47"/>
      <c r="N22" s="47"/>
      <c r="O22" s="49"/>
      <c r="Q22" s="53"/>
      <c r="R22" s="54" t="s">
        <v>27</v>
      </c>
      <c r="S22" s="47"/>
      <c r="T22" s="47"/>
      <c r="U22" s="47"/>
      <c r="V22" s="47"/>
      <c r="W22" s="49"/>
      <c r="X22" s="53"/>
      <c r="Y22" s="67" t="s">
        <v>31</v>
      </c>
      <c r="Z22" s="47"/>
      <c r="AA22" s="47"/>
      <c r="AB22" s="47"/>
      <c r="AC22" s="47"/>
      <c r="AD22" s="49"/>
      <c r="AF22" s="72">
        <v>5</v>
      </c>
      <c r="AG22" s="72" t="s">
        <v>82</v>
      </c>
      <c r="AH22" s="73">
        <v>1</v>
      </c>
      <c r="AI22" s="73" t="s">
        <v>84</v>
      </c>
      <c r="AJ22" s="72">
        <v>2</v>
      </c>
      <c r="AK22" s="72" t="s">
        <v>86</v>
      </c>
      <c r="AL22" s="73">
        <v>3</v>
      </c>
      <c r="AM22" s="73" t="s">
        <v>88</v>
      </c>
      <c r="AN22" s="72">
        <v>4</v>
      </c>
      <c r="AO22" s="72" t="s">
        <v>80</v>
      </c>
      <c r="AQ22" s="75">
        <v>7</v>
      </c>
      <c r="AR22" s="110" t="s">
        <v>65</v>
      </c>
      <c r="AS22" s="109"/>
      <c r="AT22" s="110" t="s">
        <v>51</v>
      </c>
      <c r="AU22" s="109"/>
      <c r="AV22" s="110" t="s">
        <v>97</v>
      </c>
      <c r="AW22" s="109"/>
      <c r="AX22" s="110" t="s">
        <v>62</v>
      </c>
      <c r="AY22" s="109"/>
      <c r="AZ22" s="110" t="s">
        <v>128</v>
      </c>
    </row>
    <row r="23" spans="1:52" ht="15.75" thickBot="1">
      <c r="A23" s="64" t="s">
        <v>90</v>
      </c>
      <c r="B23" s="66" t="s">
        <v>40</v>
      </c>
      <c r="C23" s="65">
        <v>4</v>
      </c>
      <c r="D23" s="43">
        <v>8</v>
      </c>
      <c r="E23" s="43">
        <v>6</v>
      </c>
      <c r="F23" s="43">
        <v>3</v>
      </c>
      <c r="G23" s="50">
        <v>5</v>
      </c>
      <c r="I23" s="64" t="s">
        <v>90</v>
      </c>
      <c r="J23" s="66" t="s">
        <v>40</v>
      </c>
      <c r="K23" s="65">
        <v>2</v>
      </c>
      <c r="L23" s="43">
        <v>6</v>
      </c>
      <c r="M23" s="43">
        <v>9</v>
      </c>
      <c r="N23" s="43">
        <v>5</v>
      </c>
      <c r="O23" s="50">
        <v>3</v>
      </c>
      <c r="Q23" s="58" t="s">
        <v>90</v>
      </c>
      <c r="R23" s="55" t="s">
        <v>40</v>
      </c>
      <c r="S23" s="43"/>
      <c r="T23" s="43"/>
      <c r="U23" s="43"/>
      <c r="V23" s="43"/>
      <c r="W23" s="50"/>
      <c r="X23" s="64" t="s">
        <v>81</v>
      </c>
      <c r="Y23" s="66" t="s">
        <v>37</v>
      </c>
      <c r="Z23" s="65">
        <v>4</v>
      </c>
      <c r="AA23" s="43">
        <v>8</v>
      </c>
      <c r="AB23" s="43">
        <v>6</v>
      </c>
      <c r="AC23" s="43">
        <v>3</v>
      </c>
      <c r="AD23" s="50">
        <v>5</v>
      </c>
      <c r="AQ23" s="76"/>
      <c r="AR23" s="111" t="s">
        <v>29</v>
      </c>
      <c r="AS23" s="109"/>
      <c r="AT23" s="111" t="s">
        <v>52</v>
      </c>
      <c r="AU23" s="109"/>
      <c r="AV23" s="111" t="s">
        <v>16</v>
      </c>
      <c r="AW23" s="109"/>
      <c r="AX23" s="111" t="s">
        <v>63</v>
      </c>
      <c r="AY23" s="109"/>
      <c r="AZ23" s="111" t="s">
        <v>111</v>
      </c>
    </row>
    <row r="24" spans="1:52" ht="15.75" thickBot="1">
      <c r="A24" s="56"/>
      <c r="B24" s="68" t="s">
        <v>41</v>
      </c>
      <c r="C24" s="24"/>
      <c r="D24" s="24"/>
      <c r="E24" s="24"/>
      <c r="F24" s="24"/>
      <c r="G24" s="48"/>
      <c r="I24" s="56"/>
      <c r="J24" s="68" t="s">
        <v>41</v>
      </c>
      <c r="K24" s="24"/>
      <c r="L24" s="24"/>
      <c r="M24" s="24"/>
      <c r="N24" s="24"/>
      <c r="O24" s="48"/>
      <c r="Q24" s="56"/>
      <c r="R24" s="57" t="s">
        <v>41</v>
      </c>
      <c r="S24" s="24"/>
      <c r="T24" s="24"/>
      <c r="U24" s="24"/>
      <c r="V24" s="24"/>
      <c r="W24" s="48"/>
      <c r="X24" s="56"/>
      <c r="Y24" s="68" t="s">
        <v>129</v>
      </c>
      <c r="Z24" s="24"/>
      <c r="AA24" s="24"/>
      <c r="AB24" s="24"/>
      <c r="AC24" s="24"/>
      <c r="AD24" s="48"/>
      <c r="AQ24" s="74"/>
      <c r="AR24" s="108" t="s">
        <v>33</v>
      </c>
      <c r="AS24" s="109"/>
      <c r="AT24" s="108" t="s">
        <v>31</v>
      </c>
      <c r="AU24" s="109"/>
      <c r="AV24" s="108" t="s">
        <v>32</v>
      </c>
      <c r="AW24" s="109"/>
      <c r="AX24" s="108" t="s">
        <v>28</v>
      </c>
      <c r="AY24" s="109"/>
      <c r="AZ24" s="108" t="s">
        <v>30</v>
      </c>
    </row>
    <row r="25" spans="1:52" ht="18.75">
      <c r="A25" s="53"/>
      <c r="B25" s="67" t="s">
        <v>28</v>
      </c>
      <c r="C25" s="47"/>
      <c r="D25" s="47"/>
      <c r="E25" s="47"/>
      <c r="F25" s="47"/>
      <c r="G25" s="49"/>
      <c r="I25" s="53"/>
      <c r="J25" s="67" t="s">
        <v>28</v>
      </c>
      <c r="K25" s="47"/>
      <c r="L25" s="47"/>
      <c r="M25" s="47"/>
      <c r="N25" s="47"/>
      <c r="O25" s="49"/>
      <c r="Q25" s="53"/>
      <c r="R25" s="54" t="s">
        <v>28</v>
      </c>
      <c r="S25" s="47"/>
      <c r="T25" s="47"/>
      <c r="U25" s="47"/>
      <c r="V25" s="47"/>
      <c r="W25" s="49"/>
      <c r="X25" s="53"/>
      <c r="Y25" s="67" t="s">
        <v>32</v>
      </c>
      <c r="Z25" s="47"/>
      <c r="AA25" s="47"/>
      <c r="AB25" s="47"/>
      <c r="AC25" s="47"/>
      <c r="AD25" s="49"/>
      <c r="AQ25" s="75">
        <v>8</v>
      </c>
      <c r="AR25" s="110" t="s">
        <v>62</v>
      </c>
      <c r="AS25" s="109"/>
      <c r="AT25" s="110" t="s">
        <v>37</v>
      </c>
      <c r="AU25" s="109"/>
      <c r="AV25" s="110" t="s">
        <v>128</v>
      </c>
      <c r="AW25" s="109"/>
      <c r="AX25" s="110" t="s">
        <v>51</v>
      </c>
      <c r="AY25" s="109"/>
      <c r="AZ25" s="110" t="s">
        <v>98</v>
      </c>
    </row>
    <row r="26" spans="1:52" ht="15.75" thickBot="1">
      <c r="A26" s="64" t="s">
        <v>91</v>
      </c>
      <c r="B26" s="66" t="s">
        <v>51</v>
      </c>
      <c r="C26" s="65">
        <v>6</v>
      </c>
      <c r="D26" s="43">
        <v>10</v>
      </c>
      <c r="E26" s="43">
        <v>8</v>
      </c>
      <c r="F26" s="43">
        <v>5</v>
      </c>
      <c r="G26" s="50">
        <v>7</v>
      </c>
      <c r="I26" s="64" t="s">
        <v>91</v>
      </c>
      <c r="J26" s="66" t="s">
        <v>51</v>
      </c>
      <c r="K26" s="65">
        <v>4</v>
      </c>
      <c r="L26" s="43">
        <v>8</v>
      </c>
      <c r="M26" s="43">
        <v>1</v>
      </c>
      <c r="N26" s="43">
        <v>7</v>
      </c>
      <c r="O26" s="50">
        <v>5</v>
      </c>
      <c r="Q26" s="58" t="s">
        <v>91</v>
      </c>
      <c r="R26" s="55" t="s">
        <v>51</v>
      </c>
      <c r="S26" s="43"/>
      <c r="T26" s="43"/>
      <c r="U26" s="43"/>
      <c r="V26" s="43"/>
      <c r="W26" s="50"/>
      <c r="X26" s="64" t="s">
        <v>83</v>
      </c>
      <c r="Y26" s="66" t="s">
        <v>128</v>
      </c>
      <c r="Z26" s="65">
        <v>6</v>
      </c>
      <c r="AA26" s="43">
        <v>10</v>
      </c>
      <c r="AB26" s="43">
        <v>8</v>
      </c>
      <c r="AC26" s="43">
        <v>5</v>
      </c>
      <c r="AD26" s="50">
        <v>7</v>
      </c>
      <c r="AQ26" s="76"/>
      <c r="AR26" s="111" t="s">
        <v>63</v>
      </c>
      <c r="AS26" s="109"/>
      <c r="AT26" s="111" t="s">
        <v>129</v>
      </c>
      <c r="AU26" s="109"/>
      <c r="AV26" s="111" t="s">
        <v>111</v>
      </c>
      <c r="AW26" s="109"/>
      <c r="AX26" s="111" t="s">
        <v>52</v>
      </c>
      <c r="AY26" s="109"/>
      <c r="AZ26" s="111" t="s">
        <v>73</v>
      </c>
    </row>
    <row r="27" spans="1:52" ht="15.75" thickBot="1">
      <c r="A27" s="56"/>
      <c r="B27" s="68" t="s">
        <v>52</v>
      </c>
      <c r="C27" s="24"/>
      <c r="D27" s="24"/>
      <c r="E27" s="24"/>
      <c r="F27" s="24"/>
      <c r="G27" s="48"/>
      <c r="I27" s="56"/>
      <c r="J27" s="68" t="s">
        <v>52</v>
      </c>
      <c r="K27" s="24"/>
      <c r="L27" s="24"/>
      <c r="M27" s="24"/>
      <c r="N27" s="24"/>
      <c r="O27" s="48"/>
      <c r="Q27" s="56"/>
      <c r="R27" s="57" t="s">
        <v>52</v>
      </c>
      <c r="S27" s="24"/>
      <c r="T27" s="24"/>
      <c r="U27" s="24"/>
      <c r="V27" s="24"/>
      <c r="W27" s="48"/>
      <c r="X27" s="56"/>
      <c r="Y27" s="68" t="s">
        <v>111</v>
      </c>
      <c r="Z27" s="24"/>
      <c r="AA27" s="24"/>
      <c r="AB27" s="24"/>
      <c r="AC27" s="24"/>
      <c r="AD27" s="48"/>
      <c r="AQ27" s="74"/>
      <c r="AR27" s="108" t="s">
        <v>30</v>
      </c>
      <c r="AS27" s="109"/>
      <c r="AT27" s="108" t="s">
        <v>121</v>
      </c>
      <c r="AU27" s="109"/>
      <c r="AV27" s="108" t="s">
        <v>27</v>
      </c>
      <c r="AW27" s="109"/>
      <c r="AX27" s="108" t="s">
        <v>34</v>
      </c>
      <c r="AY27" s="109"/>
      <c r="AZ27" s="108" t="s">
        <v>33</v>
      </c>
    </row>
    <row r="28" spans="1:52" ht="18.75">
      <c r="A28" s="53"/>
      <c r="B28" s="67" t="s">
        <v>64</v>
      </c>
      <c r="C28" s="47"/>
      <c r="D28" s="47"/>
      <c r="E28" s="47"/>
      <c r="F28" s="47"/>
      <c r="G28" s="49"/>
      <c r="I28" s="53"/>
      <c r="J28" s="67" t="s">
        <v>64</v>
      </c>
      <c r="K28" s="47"/>
      <c r="L28" s="47"/>
      <c r="M28" s="47"/>
      <c r="N28" s="47"/>
      <c r="O28" s="49"/>
      <c r="Q28" s="53"/>
      <c r="R28" s="54" t="s">
        <v>64</v>
      </c>
      <c r="S28" s="47"/>
      <c r="T28" s="47"/>
      <c r="U28" s="47"/>
      <c r="V28" s="47"/>
      <c r="W28" s="49"/>
      <c r="X28" s="53"/>
      <c r="Y28" s="67" t="s">
        <v>33</v>
      </c>
      <c r="Z28" s="47"/>
      <c r="AA28" s="47"/>
      <c r="AB28" s="47"/>
      <c r="AC28" s="47"/>
      <c r="AD28" s="49"/>
      <c r="AQ28" s="75">
        <v>9</v>
      </c>
      <c r="AR28" s="110" t="s">
        <v>98</v>
      </c>
      <c r="AS28" s="109"/>
      <c r="AT28" s="110" t="s">
        <v>65</v>
      </c>
      <c r="AU28" s="109"/>
      <c r="AV28" s="110" t="s">
        <v>40</v>
      </c>
      <c r="AW28" s="109"/>
      <c r="AX28" s="110" t="s">
        <v>96</v>
      </c>
      <c r="AY28" s="109"/>
      <c r="AZ28" s="110" t="s">
        <v>62</v>
      </c>
    </row>
    <row r="29" spans="1:52" ht="15.75" thickBot="1">
      <c r="A29" s="64" t="s">
        <v>92</v>
      </c>
      <c r="B29" s="66" t="s">
        <v>65</v>
      </c>
      <c r="C29" s="65">
        <v>8</v>
      </c>
      <c r="D29" s="43">
        <v>2</v>
      </c>
      <c r="E29" s="43">
        <v>10</v>
      </c>
      <c r="F29" s="43">
        <v>7</v>
      </c>
      <c r="G29" s="50">
        <v>9</v>
      </c>
      <c r="I29" s="64" t="s">
        <v>92</v>
      </c>
      <c r="J29" s="66" t="s">
        <v>65</v>
      </c>
      <c r="K29" s="65">
        <v>6</v>
      </c>
      <c r="L29" s="43">
        <v>10</v>
      </c>
      <c r="M29" s="43">
        <v>3</v>
      </c>
      <c r="N29" s="43">
        <v>9</v>
      </c>
      <c r="O29" s="50">
        <v>7</v>
      </c>
      <c r="Q29" s="58" t="s">
        <v>92</v>
      </c>
      <c r="R29" s="55" t="s">
        <v>65</v>
      </c>
      <c r="S29" s="43"/>
      <c r="T29" s="43"/>
      <c r="U29" s="43"/>
      <c r="V29" s="43"/>
      <c r="W29" s="50"/>
      <c r="X29" s="64" t="s">
        <v>85</v>
      </c>
      <c r="Y29" s="66" t="s">
        <v>62</v>
      </c>
      <c r="Z29" s="65">
        <v>8</v>
      </c>
      <c r="AA29" s="43">
        <v>2</v>
      </c>
      <c r="AB29" s="43">
        <v>10</v>
      </c>
      <c r="AC29" s="43">
        <v>7</v>
      </c>
      <c r="AD29" s="50">
        <v>9</v>
      </c>
      <c r="AQ29" s="76"/>
      <c r="AR29" s="111" t="s">
        <v>73</v>
      </c>
      <c r="AS29" s="109"/>
      <c r="AT29" s="111" t="s">
        <v>29</v>
      </c>
      <c r="AU29" s="109"/>
      <c r="AV29" s="111" t="s">
        <v>41</v>
      </c>
      <c r="AW29" s="109"/>
      <c r="AX29" s="111" t="s">
        <v>71</v>
      </c>
      <c r="AY29" s="109"/>
      <c r="AZ29" s="111" t="s">
        <v>63</v>
      </c>
    </row>
    <row r="30" spans="1:52" ht="15.75" thickBot="1">
      <c r="A30" s="56"/>
      <c r="B30" s="68" t="s">
        <v>29</v>
      </c>
      <c r="C30" s="24"/>
      <c r="D30" s="24"/>
      <c r="E30" s="24"/>
      <c r="F30" s="24"/>
      <c r="G30" s="48"/>
      <c r="I30" s="56"/>
      <c r="J30" s="68" t="s">
        <v>29</v>
      </c>
      <c r="K30" s="24"/>
      <c r="L30" s="24"/>
      <c r="M30" s="24"/>
      <c r="N30" s="24"/>
      <c r="O30" s="48"/>
      <c r="Q30" s="56"/>
      <c r="R30" s="57" t="s">
        <v>29</v>
      </c>
      <c r="S30" s="24"/>
      <c r="T30" s="24"/>
      <c r="U30" s="24"/>
      <c r="V30" s="24"/>
      <c r="W30" s="48"/>
      <c r="X30" s="56"/>
      <c r="Y30" s="68" t="s">
        <v>63</v>
      </c>
      <c r="Z30" s="24"/>
      <c r="AA30" s="24"/>
      <c r="AB30" s="24"/>
      <c r="AC30" s="24"/>
      <c r="AD30" s="48"/>
      <c r="AQ30" s="74"/>
      <c r="AR30" s="108" t="s">
        <v>34</v>
      </c>
      <c r="AS30" s="109"/>
      <c r="AT30" s="108" t="s">
        <v>32</v>
      </c>
      <c r="AU30" s="109"/>
      <c r="AV30" s="108" t="s">
        <v>33</v>
      </c>
      <c r="AW30" s="109"/>
      <c r="AX30" s="108" t="s">
        <v>121</v>
      </c>
      <c r="AY30" s="109"/>
      <c r="AZ30" s="108" t="s">
        <v>14</v>
      </c>
    </row>
    <row r="31" spans="1:52" ht="18.75">
      <c r="A31" s="53"/>
      <c r="B31" s="67" t="s">
        <v>30</v>
      </c>
      <c r="C31" s="47"/>
      <c r="D31" s="47"/>
      <c r="E31" s="47"/>
      <c r="F31" s="47"/>
      <c r="G31" s="49"/>
      <c r="I31" s="53"/>
      <c r="J31" s="67" t="s">
        <v>30</v>
      </c>
      <c r="K31" s="47"/>
      <c r="L31" s="47"/>
      <c r="M31" s="47"/>
      <c r="N31" s="47"/>
      <c r="O31" s="49"/>
      <c r="Q31" s="53"/>
      <c r="R31" s="54" t="s">
        <v>30</v>
      </c>
      <c r="S31" s="47"/>
      <c r="T31" s="47"/>
      <c r="U31" s="47"/>
      <c r="V31" s="47"/>
      <c r="W31" s="49"/>
      <c r="X31" s="53"/>
      <c r="Y31" s="67" t="s">
        <v>34</v>
      </c>
      <c r="Z31" s="47"/>
      <c r="AA31" s="47"/>
      <c r="AB31" s="47"/>
      <c r="AC31" s="47"/>
      <c r="AD31" s="49"/>
      <c r="AQ31" s="75">
        <v>10</v>
      </c>
      <c r="AR31" s="110" t="s">
        <v>96</v>
      </c>
      <c r="AS31" s="109"/>
      <c r="AT31" s="110" t="s">
        <v>128</v>
      </c>
      <c r="AU31" s="109"/>
      <c r="AV31" s="110" t="s">
        <v>62</v>
      </c>
      <c r="AW31" s="109"/>
      <c r="AX31" s="110" t="s">
        <v>65</v>
      </c>
      <c r="AY31" s="109"/>
      <c r="AZ31" s="110" t="s">
        <v>97</v>
      </c>
    </row>
    <row r="32" spans="1:52" ht="15.75" thickBot="1">
      <c r="A32" s="64" t="s">
        <v>93</v>
      </c>
      <c r="B32" s="66" t="s">
        <v>98</v>
      </c>
      <c r="C32" s="65">
        <v>10</v>
      </c>
      <c r="D32" s="43">
        <v>4</v>
      </c>
      <c r="E32" s="43">
        <v>2</v>
      </c>
      <c r="F32" s="43">
        <v>9</v>
      </c>
      <c r="G32" s="50">
        <v>1</v>
      </c>
      <c r="I32" s="64" t="s">
        <v>93</v>
      </c>
      <c r="J32" s="66" t="s">
        <v>98</v>
      </c>
      <c r="K32" s="65">
        <v>8</v>
      </c>
      <c r="L32" s="43">
        <v>2</v>
      </c>
      <c r="M32" s="43">
        <v>5</v>
      </c>
      <c r="N32" s="43">
        <v>1</v>
      </c>
      <c r="O32" s="50">
        <v>9</v>
      </c>
      <c r="Q32" s="58" t="s">
        <v>93</v>
      </c>
      <c r="R32" s="55" t="s">
        <v>98</v>
      </c>
      <c r="S32" s="43"/>
      <c r="T32" s="43"/>
      <c r="U32" s="43"/>
      <c r="V32" s="43"/>
      <c r="W32" s="50"/>
      <c r="X32" s="64" t="s">
        <v>87</v>
      </c>
      <c r="Y32" s="66" t="s">
        <v>96</v>
      </c>
      <c r="Z32" s="65">
        <v>10</v>
      </c>
      <c r="AA32" s="43">
        <v>4</v>
      </c>
      <c r="AB32" s="43">
        <v>2</v>
      </c>
      <c r="AC32" s="43">
        <v>9</v>
      </c>
      <c r="AD32" s="50">
        <v>1</v>
      </c>
      <c r="AQ32" s="76"/>
      <c r="AR32" s="111" t="s">
        <v>71</v>
      </c>
      <c r="AS32" s="109"/>
      <c r="AT32" s="111" t="s">
        <v>111</v>
      </c>
      <c r="AU32" s="109"/>
      <c r="AV32" s="111" t="s">
        <v>63</v>
      </c>
      <c r="AW32" s="109"/>
      <c r="AX32" s="111" t="s">
        <v>29</v>
      </c>
      <c r="AY32" s="109"/>
      <c r="AZ32" s="111" t="s">
        <v>16</v>
      </c>
    </row>
    <row r="33" spans="1:30" ht="15.75" thickBot="1">
      <c r="A33" s="56"/>
      <c r="B33" s="68" t="s">
        <v>73</v>
      </c>
      <c r="C33" s="24"/>
      <c r="D33" s="24"/>
      <c r="E33" s="24"/>
      <c r="F33" s="24"/>
      <c r="G33" s="48"/>
      <c r="I33" s="56"/>
      <c r="J33" s="68" t="s">
        <v>73</v>
      </c>
      <c r="K33" s="24"/>
      <c r="L33" s="24"/>
      <c r="M33" s="24"/>
      <c r="N33" s="24"/>
      <c r="O33" s="48"/>
      <c r="Q33" s="56"/>
      <c r="R33" s="57" t="s">
        <v>73</v>
      </c>
      <c r="S33" s="25"/>
      <c r="T33" s="25"/>
      <c r="U33" s="25"/>
      <c r="V33" s="51"/>
      <c r="W33" s="52"/>
      <c r="X33" s="56"/>
      <c r="Y33" s="68" t="s">
        <v>71</v>
      </c>
      <c r="Z33" s="24"/>
      <c r="AA33" s="24"/>
      <c r="AB33" s="24"/>
      <c r="AC33" s="24"/>
      <c r="AD33" s="48"/>
    </row>
    <row r="34" spans="3:30" ht="15">
      <c r="C34" s="1"/>
      <c r="D34" s="1"/>
      <c r="E34" s="1"/>
      <c r="F34" s="30"/>
      <c r="G34" s="30"/>
      <c r="Z34" s="107"/>
      <c r="AA34" s="107"/>
      <c r="AB34" s="107"/>
      <c r="AC34" s="106"/>
      <c r="AD34" s="106"/>
    </row>
    <row r="35" spans="3:30" ht="15">
      <c r="C35" s="1"/>
      <c r="D35" s="1"/>
      <c r="E35" s="1"/>
      <c r="F35" s="30"/>
      <c r="G35" s="30"/>
      <c r="Z35" s="107"/>
      <c r="AA35" s="107"/>
      <c r="AB35" s="107"/>
      <c r="AC35" s="106"/>
      <c r="AD35" s="106"/>
    </row>
    <row r="36" spans="3:30" ht="15">
      <c r="C36" s="1"/>
      <c r="D36" s="1"/>
      <c r="E36" s="1"/>
      <c r="F36" s="30"/>
      <c r="G36" s="30"/>
      <c r="Z36" s="107"/>
      <c r="AA36" s="107"/>
      <c r="AB36" s="107"/>
      <c r="AC36" s="106"/>
      <c r="AD36" s="106"/>
    </row>
    <row r="37" spans="3:30" ht="15">
      <c r="C37" s="1"/>
      <c r="D37" s="1"/>
      <c r="E37" s="1"/>
      <c r="F37" s="30"/>
      <c r="G37" s="30"/>
      <c r="Z37" s="107"/>
      <c r="AA37" s="107"/>
      <c r="AB37" s="107"/>
      <c r="AC37" s="106"/>
      <c r="AD37" s="106"/>
    </row>
    <row r="38" spans="3:30" ht="15">
      <c r="C38" s="1"/>
      <c r="D38" s="1"/>
      <c r="E38" s="1"/>
      <c r="F38" s="30"/>
      <c r="G38" s="30"/>
      <c r="Z38" s="107"/>
      <c r="AA38" s="107"/>
      <c r="AB38" s="107"/>
      <c r="AC38" s="106"/>
      <c r="AD38" s="106"/>
    </row>
    <row r="39" spans="3:30" ht="15">
      <c r="C39" s="1"/>
      <c r="D39" s="1"/>
      <c r="E39" s="1"/>
      <c r="F39" s="30"/>
      <c r="G39" s="30"/>
      <c r="Z39" s="107"/>
      <c r="AA39" s="107"/>
      <c r="AB39" s="107"/>
      <c r="AC39" s="106"/>
      <c r="AD39" s="106"/>
    </row>
    <row r="40" spans="3:30" ht="15">
      <c r="C40" s="1"/>
      <c r="D40" s="1"/>
      <c r="E40" s="1"/>
      <c r="F40" s="30"/>
      <c r="G40" s="30"/>
      <c r="Z40" s="107"/>
      <c r="AA40" s="107"/>
      <c r="AB40" s="107"/>
      <c r="AC40" s="106"/>
      <c r="AD40" s="106"/>
    </row>
    <row r="41" spans="3:30" ht="15">
      <c r="C41" s="1"/>
      <c r="D41" s="1"/>
      <c r="E41" s="1"/>
      <c r="F41" s="30"/>
      <c r="G41" s="30"/>
      <c r="Z41" s="107"/>
      <c r="AA41" s="107"/>
      <c r="AB41" s="107"/>
      <c r="AC41" s="106"/>
      <c r="AD41" s="106"/>
    </row>
    <row r="42" spans="3:30" ht="15">
      <c r="C42" s="1"/>
      <c r="D42" s="1"/>
      <c r="E42" s="1"/>
      <c r="F42" s="30"/>
      <c r="G42" s="30"/>
      <c r="Z42" s="107"/>
      <c r="AA42" s="107"/>
      <c r="AB42" s="107"/>
      <c r="AC42" s="106"/>
      <c r="AD42" s="106"/>
    </row>
    <row r="43" spans="3:30" ht="15">
      <c r="C43" s="1"/>
      <c r="D43" s="1"/>
      <c r="E43" s="1"/>
      <c r="F43" s="30"/>
      <c r="G43" s="30"/>
      <c r="Z43" s="107"/>
      <c r="AA43" s="107"/>
      <c r="AB43" s="107"/>
      <c r="AC43" s="106"/>
      <c r="AD43" s="106"/>
    </row>
    <row r="44" spans="3:30" ht="15">
      <c r="C44" s="1"/>
      <c r="D44" s="1"/>
      <c r="E44" s="1"/>
      <c r="F44" s="30"/>
      <c r="G44" s="30"/>
      <c r="Z44" s="107"/>
      <c r="AA44" s="107"/>
      <c r="AB44" s="107"/>
      <c r="AC44" s="106"/>
      <c r="AD44" s="106"/>
    </row>
    <row r="45" spans="3:30" ht="15">
      <c r="C45" s="1"/>
      <c r="D45" s="1"/>
      <c r="E45" s="1"/>
      <c r="F45" s="30"/>
      <c r="G45" s="30"/>
      <c r="Z45" s="107"/>
      <c r="AA45" s="107"/>
      <c r="AB45" s="107"/>
      <c r="AC45" s="106"/>
      <c r="AD45" s="106"/>
    </row>
    <row r="46" spans="3:30" ht="15">
      <c r="C46" s="1"/>
      <c r="D46" s="1"/>
      <c r="E46" s="1"/>
      <c r="F46" s="30"/>
      <c r="G46" s="30"/>
      <c r="Z46" s="107"/>
      <c r="AA46" s="107"/>
      <c r="AB46" s="107"/>
      <c r="AC46" s="106"/>
      <c r="AD46" s="106"/>
    </row>
    <row r="47" spans="3:30" ht="15">
      <c r="C47" s="1"/>
      <c r="D47" s="1"/>
      <c r="E47" s="1"/>
      <c r="F47" s="30"/>
      <c r="G47" s="30"/>
      <c r="Z47" s="107"/>
      <c r="AA47" s="107"/>
      <c r="AB47" s="107"/>
      <c r="AC47" s="106"/>
      <c r="AD47" s="106"/>
    </row>
    <row r="48" spans="3:30" ht="15">
      <c r="C48" s="1"/>
      <c r="D48" s="1"/>
      <c r="E48" s="1"/>
      <c r="F48" s="30"/>
      <c r="G48" s="30"/>
      <c r="Z48" s="107"/>
      <c r="AA48" s="107"/>
      <c r="AB48" s="107"/>
      <c r="AC48" s="106"/>
      <c r="AD48" s="106"/>
    </row>
    <row r="49" spans="3:30" ht="15">
      <c r="C49" s="1"/>
      <c r="D49" s="1"/>
      <c r="E49" s="1"/>
      <c r="F49" s="30"/>
      <c r="G49" s="30"/>
      <c r="Z49" s="107"/>
      <c r="AA49" s="107"/>
      <c r="AB49" s="107"/>
      <c r="AC49" s="106"/>
      <c r="AD49" s="106"/>
    </row>
  </sheetData>
  <sheetProtection/>
  <mergeCells count="5">
    <mergeCell ref="C1:G1"/>
    <mergeCell ref="K1:O1"/>
    <mergeCell ref="S1:W1"/>
    <mergeCell ref="AF2:AO2"/>
    <mergeCell ref="Z1:AD1"/>
  </mergeCells>
  <printOptions/>
  <pageMargins left="0.2362204724409449" right="0.2362204724409449" top="0.5511811023622047" bottom="0.5511811023622047" header="0.31496062992125984" footer="0.31496062992125984"/>
  <pageSetup fitToHeight="1" fitToWidth="1" orientation="portrait" paperSize="9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15.8515625" style="69" bestFit="1" customWidth="1"/>
    <col min="2" max="2" width="34.8515625" style="69" bestFit="1" customWidth="1"/>
    <col min="3" max="16384" width="11.421875" style="69" customWidth="1"/>
  </cols>
  <sheetData>
    <row r="1" ht="18.75">
      <c r="E1" s="70" t="s">
        <v>107</v>
      </c>
    </row>
    <row r="2" spans="1:5" ht="19.5" thickBot="1">
      <c r="A2" s="69" t="s">
        <v>102</v>
      </c>
      <c r="B2" s="69" t="s">
        <v>103</v>
      </c>
      <c r="D2" s="112">
        <v>120</v>
      </c>
      <c r="E2" s="70">
        <f>D2/3</f>
        <v>40</v>
      </c>
    </row>
    <row r="3" spans="1:5" ht="19.5" thickBot="1">
      <c r="A3" s="71">
        <v>300</v>
      </c>
      <c r="B3" s="69" t="s">
        <v>104</v>
      </c>
      <c r="D3" s="112">
        <v>60</v>
      </c>
      <c r="E3" s="70">
        <f>D3/3</f>
        <v>20</v>
      </c>
    </row>
    <row r="4" spans="2:5" ht="18.75">
      <c r="B4" s="69" t="s">
        <v>105</v>
      </c>
      <c r="D4" s="112">
        <v>30</v>
      </c>
      <c r="E4" s="70">
        <f>D4/3</f>
        <v>10</v>
      </c>
    </row>
    <row r="5" spans="2:6" ht="19.5" thickBot="1">
      <c r="B5" s="69" t="s">
        <v>106</v>
      </c>
      <c r="D5" s="112">
        <v>30</v>
      </c>
      <c r="E5" s="70"/>
      <c r="F5" s="70" t="s">
        <v>110</v>
      </c>
    </row>
    <row r="6" spans="2:6" ht="19.5" thickBot="1">
      <c r="B6" s="70" t="s">
        <v>109</v>
      </c>
      <c r="D6" s="71">
        <f>SUM(D2:D5)</f>
        <v>240</v>
      </c>
      <c r="F6" s="70">
        <v>30</v>
      </c>
    </row>
    <row r="8" ht="18.75">
      <c r="A8" s="69" t="s">
        <v>108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zoomScalePageLayoutView="0" workbookViewId="0" topLeftCell="G1">
      <selection activeCell="P23" sqref="P23"/>
    </sheetView>
  </sheetViews>
  <sheetFormatPr defaultColWidth="11.421875" defaultRowHeight="15"/>
  <cols>
    <col min="1" max="1" width="5.00390625" style="0" bestFit="1" customWidth="1"/>
    <col min="2" max="2" width="16.8515625" style="0" bestFit="1" customWidth="1"/>
    <col min="3" max="8" width="9.00390625" style="1" customWidth="1"/>
    <col min="9" max="9" width="2.57421875" style="0" customWidth="1"/>
    <col min="10" max="10" width="5.00390625" style="0" bestFit="1" customWidth="1"/>
    <col min="11" max="11" width="16.8515625" style="0" bestFit="1" customWidth="1"/>
    <col min="12" max="17" width="9.00390625" style="1" customWidth="1"/>
    <col min="18" max="18" width="4.00390625" style="0" customWidth="1"/>
    <col min="19" max="19" width="5.00390625" style="0" bestFit="1" customWidth="1"/>
    <col min="20" max="20" width="16.8515625" style="0" bestFit="1" customWidth="1"/>
    <col min="21" max="26" width="9.00390625" style="114" customWidth="1"/>
  </cols>
  <sheetData>
    <row r="1" spans="1:26" ht="15.75" thickBot="1">
      <c r="A1" s="168" t="s">
        <v>26</v>
      </c>
      <c r="B1" s="168"/>
      <c r="C1" s="168"/>
      <c r="D1" s="168"/>
      <c r="E1" s="168"/>
      <c r="F1" s="168"/>
      <c r="G1" s="168"/>
      <c r="H1" s="168"/>
      <c r="J1" s="168" t="s">
        <v>94</v>
      </c>
      <c r="K1" s="168"/>
      <c r="L1" s="168"/>
      <c r="M1" s="168"/>
      <c r="N1" s="168"/>
      <c r="O1" s="168"/>
      <c r="P1" s="168"/>
      <c r="Q1" s="168"/>
      <c r="S1" s="168" t="s">
        <v>94</v>
      </c>
      <c r="T1" s="168"/>
      <c r="U1" s="168"/>
      <c r="V1" s="168"/>
      <c r="W1" s="168"/>
      <c r="X1" s="168"/>
      <c r="Y1" s="168"/>
      <c r="Z1" s="168"/>
    </row>
    <row r="2" spans="1:27" s="1" customFormat="1" ht="15.75" thickBot="1">
      <c r="A2" s="26"/>
      <c r="B2" s="27"/>
      <c r="C2" s="27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8" t="s">
        <v>1</v>
      </c>
      <c r="J2" s="26"/>
      <c r="K2" s="27"/>
      <c r="L2" s="27" t="s">
        <v>21</v>
      </c>
      <c r="M2" s="27" t="s">
        <v>22</v>
      </c>
      <c r="N2" s="27" t="s">
        <v>23</v>
      </c>
      <c r="O2" s="27" t="s">
        <v>24</v>
      </c>
      <c r="P2" s="27" t="s">
        <v>25</v>
      </c>
      <c r="Q2" s="28" t="s">
        <v>1</v>
      </c>
      <c r="S2" s="26"/>
      <c r="T2" s="27"/>
      <c r="U2" s="27" t="s">
        <v>21</v>
      </c>
      <c r="V2" s="27" t="s">
        <v>22</v>
      </c>
      <c r="W2" s="27" t="s">
        <v>23</v>
      </c>
      <c r="X2" s="27" t="s">
        <v>24</v>
      </c>
      <c r="Y2" s="27" t="s">
        <v>25</v>
      </c>
      <c r="Z2" s="28" t="s">
        <v>1</v>
      </c>
      <c r="AA2" s="117" t="s">
        <v>130</v>
      </c>
    </row>
    <row r="3" spans="1:27" ht="16.5" thickTop="1">
      <c r="A3" s="22" t="s">
        <v>4</v>
      </c>
      <c r="B3" s="33" t="s">
        <v>8</v>
      </c>
      <c r="C3" s="20">
        <f>'SAISIE Lundi 13'!E11</f>
        <v>753</v>
      </c>
      <c r="D3" s="20">
        <f>'SAISIE Lundi 13'!N22</f>
        <v>563</v>
      </c>
      <c r="E3" s="20">
        <f>'SAISIE Lundi 13'!E99</f>
        <v>639</v>
      </c>
      <c r="F3" s="20">
        <f>'SAISIE Lundi 13'!R77</f>
        <v>735</v>
      </c>
      <c r="G3" s="20">
        <f>'SAISIE Lundi 13'!I165</f>
        <v>707</v>
      </c>
      <c r="H3" s="44">
        <f aca="true" t="shared" si="0" ref="H3:H12">SUM(C3:G3)</f>
        <v>3397</v>
      </c>
      <c r="J3" s="22" t="s">
        <v>4</v>
      </c>
      <c r="K3" s="33" t="s">
        <v>8</v>
      </c>
      <c r="L3" s="20">
        <f>'SAISIE Lundi 20'!E22</f>
        <v>722</v>
      </c>
      <c r="M3" s="20">
        <f>'SAISIE Lundi 20'!N11</f>
        <v>725</v>
      </c>
      <c r="N3" s="20">
        <f>'SAISIE Lundi 20'!I77</f>
        <v>552</v>
      </c>
      <c r="O3" s="20">
        <f>'SAISIE Lundi 20'!R88</f>
        <v>559</v>
      </c>
      <c r="P3" s="20">
        <f>'SAISIE Lundi 20'!I121</f>
        <v>583</v>
      </c>
      <c r="Q3" s="44">
        <f aca="true" t="shared" si="1" ref="Q3:Q12">SUM(L3:P3)</f>
        <v>3141</v>
      </c>
      <c r="S3" s="22" t="s">
        <v>4</v>
      </c>
      <c r="T3" s="33" t="s">
        <v>8</v>
      </c>
      <c r="U3" s="20">
        <f>'SAISIE Lundi 27'!I10</f>
        <v>684</v>
      </c>
      <c r="V3" s="20">
        <f>'SAISIE Lundi 27'!R30</f>
        <v>732</v>
      </c>
      <c r="W3" s="20">
        <f>'SAISIE Lundi 27'!I70</f>
        <v>571</v>
      </c>
      <c r="X3" s="20">
        <f>'SAISIE Lundi 27'!N60</f>
        <v>673</v>
      </c>
      <c r="Y3" s="20">
        <f>'SAISIE Lundi 27'!E120</f>
        <v>593</v>
      </c>
      <c r="Z3" s="44">
        <f aca="true" t="shared" si="2" ref="Z3:Z12">SUM(U3:Y3)</f>
        <v>3253</v>
      </c>
      <c r="AA3" s="118">
        <f>H3+Q3+Z3</f>
        <v>9791</v>
      </c>
    </row>
    <row r="4" spans="1:27" ht="15.75">
      <c r="A4" s="22" t="s">
        <v>6</v>
      </c>
      <c r="B4" s="33" t="s">
        <v>31</v>
      </c>
      <c r="C4" s="20">
        <f>'SAISIE Lundi 13'!E22</f>
        <v>585</v>
      </c>
      <c r="D4" s="20">
        <f>'SAISIE Lundi 13'!N33</f>
        <v>549</v>
      </c>
      <c r="E4" s="20">
        <f>'SAISIE Lundi 13'!E110</f>
        <v>708</v>
      </c>
      <c r="F4" s="20">
        <f>'SAISIE Lundi 13'!R88</f>
        <v>765</v>
      </c>
      <c r="G4" s="20">
        <f>'SAISIE Lundi 13'!I121</f>
        <v>748</v>
      </c>
      <c r="H4" s="44">
        <f t="shared" si="0"/>
        <v>3355</v>
      </c>
      <c r="J4" s="22" t="s">
        <v>6</v>
      </c>
      <c r="K4" s="33" t="s">
        <v>31</v>
      </c>
      <c r="L4" s="20">
        <f>'SAISIE Lundi 20'!E33</f>
        <v>716</v>
      </c>
      <c r="M4" s="20">
        <f>'SAISIE Lundi 20'!N22</f>
        <v>608</v>
      </c>
      <c r="N4" s="20">
        <f>'SAISIE Lundi 20'!I88</f>
        <v>551</v>
      </c>
      <c r="O4" s="20">
        <f>'SAISIE Lundi 20'!R99</f>
        <v>678</v>
      </c>
      <c r="P4" s="20">
        <f>'SAISIE Lundi 20'!I132</f>
        <v>594</v>
      </c>
      <c r="Q4" s="44">
        <f t="shared" si="1"/>
        <v>3147</v>
      </c>
      <c r="S4" s="22" t="s">
        <v>6</v>
      </c>
      <c r="T4" s="33" t="s">
        <v>31</v>
      </c>
      <c r="U4" s="20">
        <f>'SAISIE Lundi 27'!I20</f>
        <v>605</v>
      </c>
      <c r="V4" s="20">
        <f>'SAISIE Lundi 27'!R40</f>
        <v>709</v>
      </c>
      <c r="W4" s="20">
        <f>'SAISIE Lundi 27'!I80</f>
        <v>567</v>
      </c>
      <c r="X4" s="20">
        <f>'SAISIE Lundi 27'!N70</f>
        <v>592</v>
      </c>
      <c r="Y4" s="20">
        <f>'SAISIE Lundi 27'!E130</f>
        <v>616</v>
      </c>
      <c r="Z4" s="44">
        <f t="shared" si="2"/>
        <v>3089</v>
      </c>
      <c r="AA4" s="118">
        <f aca="true" t="shared" si="3" ref="AA4:AA12">H4+Q4+Z4</f>
        <v>9591</v>
      </c>
    </row>
    <row r="5" spans="1:27" ht="15.75">
      <c r="A5" s="22" t="s">
        <v>7</v>
      </c>
      <c r="B5" s="33" t="s">
        <v>32</v>
      </c>
      <c r="C5" s="21">
        <f>'SAISIE Lundi 13'!E33</f>
        <v>546</v>
      </c>
      <c r="D5" s="21">
        <f>'SAISIE Lundi 13'!N44</f>
        <v>764</v>
      </c>
      <c r="E5" s="21">
        <f>'SAISIE Lundi 13'!E66</f>
        <v>731</v>
      </c>
      <c r="F5" s="21">
        <f>'SAISIE Lundi 13'!R99</f>
        <v>610</v>
      </c>
      <c r="G5" s="21">
        <f>'SAISIE Lundi 13'!I132</f>
        <v>708</v>
      </c>
      <c r="H5" s="44">
        <f t="shared" si="0"/>
        <v>3359</v>
      </c>
      <c r="J5" s="22" t="s">
        <v>7</v>
      </c>
      <c r="K5" s="33" t="s">
        <v>32</v>
      </c>
      <c r="L5" s="21">
        <f>'SAISIE Lundi 20'!E44</f>
        <v>596</v>
      </c>
      <c r="M5" s="21">
        <f>'SAISIE Lundi 20'!N33</f>
        <v>614</v>
      </c>
      <c r="N5" s="21">
        <f>'SAISIE Lundi 20'!I99</f>
        <v>718</v>
      </c>
      <c r="O5" s="21">
        <f>'SAISIE Lundi 20'!R110</f>
        <v>659</v>
      </c>
      <c r="P5" s="21">
        <f>'SAISIE Lundi 20'!I143</f>
        <v>737</v>
      </c>
      <c r="Q5" s="44">
        <f t="shared" si="1"/>
        <v>3324</v>
      </c>
      <c r="S5" s="22" t="s">
        <v>7</v>
      </c>
      <c r="T5" s="33" t="s">
        <v>32</v>
      </c>
      <c r="U5" s="21">
        <f>'SAISIE Lundi 27'!I30</f>
        <v>620</v>
      </c>
      <c r="V5" s="21">
        <f>'SAISIE Lundi 27'!R50</f>
        <v>678</v>
      </c>
      <c r="W5" s="21">
        <f>'SAISIE Lundi 27'!I90</f>
        <v>608</v>
      </c>
      <c r="X5" s="21">
        <f>'SAISIE Lundi 27'!N80</f>
        <v>741</v>
      </c>
      <c r="Y5" s="21">
        <f>'SAISIE Lundi 27'!E140</f>
        <v>556</v>
      </c>
      <c r="Z5" s="44">
        <f t="shared" si="2"/>
        <v>3203</v>
      </c>
      <c r="AA5" s="118">
        <f t="shared" si="3"/>
        <v>9886</v>
      </c>
    </row>
    <row r="6" spans="1:27" ht="15.75">
      <c r="A6" s="22" t="s">
        <v>5</v>
      </c>
      <c r="B6" s="33" t="s">
        <v>33</v>
      </c>
      <c r="C6" s="21">
        <f>'SAISIE Lundi 13'!E44</f>
        <v>700</v>
      </c>
      <c r="D6" s="21">
        <f>'SAISIE Lundi 13'!N55</f>
        <v>718</v>
      </c>
      <c r="E6" s="21">
        <f>'SAISIE Lundi 13'!E77</f>
        <v>754</v>
      </c>
      <c r="F6" s="21">
        <f>'SAISIE Lundi 13'!R110</f>
        <v>576</v>
      </c>
      <c r="G6" s="21">
        <f>'SAISIE Lundi 13'!I143</f>
        <v>728</v>
      </c>
      <c r="H6" s="44">
        <f t="shared" si="0"/>
        <v>3476</v>
      </c>
      <c r="J6" s="22" t="s">
        <v>5</v>
      </c>
      <c r="K6" s="33" t="s">
        <v>33</v>
      </c>
      <c r="L6" s="21">
        <f>'SAISIE Lundi 20'!E55</f>
        <v>718</v>
      </c>
      <c r="M6" s="21">
        <f>'SAISIE Lundi 20'!N44</f>
        <v>730</v>
      </c>
      <c r="N6" s="21">
        <f>'SAISIE Lundi 20'!I110</f>
        <v>670</v>
      </c>
      <c r="O6" s="21">
        <f>'SAISIE Lundi 20'!R66</f>
        <v>553</v>
      </c>
      <c r="P6" s="21">
        <f>'SAISIE Lundi 20'!I154</f>
        <v>708</v>
      </c>
      <c r="Q6" s="44">
        <f t="shared" si="1"/>
        <v>3379</v>
      </c>
      <c r="S6" s="22" t="s">
        <v>5</v>
      </c>
      <c r="T6" s="33" t="s">
        <v>33</v>
      </c>
      <c r="U6" s="21">
        <f>'SAISIE Lundi 27'!I40</f>
        <v>737</v>
      </c>
      <c r="V6" s="21">
        <f>'SAISIE Lundi 27'!R10</f>
        <v>739</v>
      </c>
      <c r="W6" s="21">
        <f>'SAISIE Lundi 27'!I100</f>
        <v>710</v>
      </c>
      <c r="X6" s="21">
        <f>'SAISIE Lundi 27'!N90</f>
        <v>689</v>
      </c>
      <c r="Y6" s="21">
        <f>'SAISIE Lundi 27'!E150</f>
        <v>715</v>
      </c>
      <c r="Z6" s="44">
        <f t="shared" si="2"/>
        <v>3590</v>
      </c>
      <c r="AA6" s="118">
        <f t="shared" si="3"/>
        <v>10445</v>
      </c>
    </row>
    <row r="7" spans="1:27" ht="15.75">
      <c r="A7" s="22" t="s">
        <v>3</v>
      </c>
      <c r="B7" s="33" t="s">
        <v>34</v>
      </c>
      <c r="C7" s="21">
        <f>'SAISIE Lundi 13'!E55</f>
        <v>556</v>
      </c>
      <c r="D7" s="21">
        <f>'SAISIE Lundi 13'!N11</f>
        <v>707</v>
      </c>
      <c r="E7" s="21">
        <f>'SAISIE Lundi 13'!E88</f>
        <v>626</v>
      </c>
      <c r="F7" s="21">
        <f>'SAISIE Lundi 13'!R66</f>
        <v>569</v>
      </c>
      <c r="G7" s="21">
        <f>'SAISIE Lundi 13'!I154</f>
        <v>723</v>
      </c>
      <c r="H7" s="44">
        <f t="shared" si="0"/>
        <v>3181</v>
      </c>
      <c r="J7" s="22" t="s">
        <v>3</v>
      </c>
      <c r="K7" s="33" t="s">
        <v>34</v>
      </c>
      <c r="L7" s="21">
        <f>'SAISIE Lundi 20'!E11</f>
        <v>546</v>
      </c>
      <c r="M7" s="21">
        <f>'SAISIE Lundi 20'!N55</f>
        <v>623</v>
      </c>
      <c r="N7" s="21">
        <f>'SAISIE Lundi 20'!I66</f>
        <v>705</v>
      </c>
      <c r="O7" s="21">
        <f>'SAISIE Lundi 20'!R77</f>
        <v>608</v>
      </c>
      <c r="P7" s="21">
        <f>'SAISIE Lundi 20'!I165</f>
        <v>681</v>
      </c>
      <c r="Q7" s="44">
        <f t="shared" si="1"/>
        <v>3163</v>
      </c>
      <c r="S7" s="22" t="s">
        <v>3</v>
      </c>
      <c r="T7" s="33" t="s">
        <v>34</v>
      </c>
      <c r="U7" s="21">
        <f>'SAISIE Lundi 27'!I50</f>
        <v>700</v>
      </c>
      <c r="V7" s="21">
        <f>'SAISIE Lundi 27'!R20</f>
        <v>668</v>
      </c>
      <c r="W7" s="21">
        <f>'SAISIE Lundi 27'!I60</f>
        <v>727</v>
      </c>
      <c r="X7" s="21">
        <f>'SAISIE Lundi 27'!N100</f>
        <v>734</v>
      </c>
      <c r="Y7" s="21">
        <f>'SAISIE Lundi 27'!E110</f>
        <v>818</v>
      </c>
      <c r="Z7" s="44">
        <f t="shared" si="2"/>
        <v>3647</v>
      </c>
      <c r="AA7" s="118">
        <f t="shared" si="3"/>
        <v>9991</v>
      </c>
    </row>
    <row r="8" spans="1:27" ht="15.75">
      <c r="A8" s="22" t="s">
        <v>53</v>
      </c>
      <c r="B8" s="33" t="s">
        <v>14</v>
      </c>
      <c r="C8" s="21">
        <f>'SAISIE Lundi 13'!I11</f>
        <v>623</v>
      </c>
      <c r="D8" s="21">
        <f>'SAISIE Lundi 13'!R33</f>
        <v>682</v>
      </c>
      <c r="E8" s="21">
        <f>'SAISIE Lundi 13'!I77</f>
        <v>597</v>
      </c>
      <c r="F8" s="21">
        <f>'SAISIE Lundi 13'!N66</f>
        <v>676</v>
      </c>
      <c r="G8" s="21">
        <f>'SAISIE Lundi 13'!E132</f>
        <v>597</v>
      </c>
      <c r="H8" s="44">
        <f t="shared" si="0"/>
        <v>3175</v>
      </c>
      <c r="J8" s="22" t="s">
        <v>53</v>
      </c>
      <c r="K8" s="33" t="s">
        <v>14</v>
      </c>
      <c r="L8" s="21">
        <f>'SAISIE Lundi 20'!I55</f>
        <v>597</v>
      </c>
      <c r="M8" s="21">
        <f>'SAISIE Lundi 20'!R22</f>
        <v>714</v>
      </c>
      <c r="N8" s="21">
        <f>'SAISIE Lundi 20'!E99</f>
        <v>608</v>
      </c>
      <c r="O8" s="21">
        <f>'SAISIE Lundi 20'!N77</f>
        <v>727</v>
      </c>
      <c r="P8" s="21">
        <f>'SAISIE Lundi 20'!E121</f>
        <v>743</v>
      </c>
      <c r="Q8" s="44">
        <f t="shared" si="1"/>
        <v>3389</v>
      </c>
      <c r="S8" s="22" t="s">
        <v>53</v>
      </c>
      <c r="T8" s="33" t="s">
        <v>14</v>
      </c>
      <c r="U8" s="21">
        <f>'SAISIE Lundi 27'!E10</f>
        <v>588</v>
      </c>
      <c r="V8" s="21">
        <f>'SAISIE Lundi 27'!N20</f>
        <v>546</v>
      </c>
      <c r="W8" s="21">
        <f>'SAISIE Lundi 27'!E90</f>
        <v>726</v>
      </c>
      <c r="X8" s="21">
        <f>'SAISIE Lundi 27'!R70</f>
        <v>688</v>
      </c>
      <c r="Y8" s="21">
        <f>'SAISIE Lundi 27'!I150</f>
        <v>611</v>
      </c>
      <c r="Z8" s="44">
        <f t="shared" si="2"/>
        <v>3159</v>
      </c>
      <c r="AA8" s="118">
        <f t="shared" si="3"/>
        <v>9723</v>
      </c>
    </row>
    <row r="9" spans="1:27" ht="15.75">
      <c r="A9" s="22" t="s">
        <v>54</v>
      </c>
      <c r="B9" s="33" t="s">
        <v>27</v>
      </c>
      <c r="C9" s="21">
        <f>'SAISIE Lundi 13'!I22</f>
        <v>689</v>
      </c>
      <c r="D9" s="21">
        <f>'SAISIE Lundi 13'!R44</f>
        <v>561</v>
      </c>
      <c r="E9" s="21">
        <f>'SAISIE Lundi 13'!I88</f>
        <v>756</v>
      </c>
      <c r="F9" s="21">
        <f>'SAISIE Lundi 13'!N77</f>
        <v>626</v>
      </c>
      <c r="G9" s="21">
        <f>'SAISIE Lundi 13'!E143</f>
        <v>606</v>
      </c>
      <c r="H9" s="44">
        <f t="shared" si="0"/>
        <v>3238</v>
      </c>
      <c r="J9" s="22" t="s">
        <v>54</v>
      </c>
      <c r="K9" s="33" t="s">
        <v>27</v>
      </c>
      <c r="L9" s="21">
        <f>'SAISIE Lundi 20'!I11</f>
        <v>728</v>
      </c>
      <c r="M9" s="21">
        <f>'SAISIE Lundi 20'!R33</f>
        <v>727</v>
      </c>
      <c r="N9" s="21">
        <f>'SAISIE Lundi 20'!E110</f>
        <v>741</v>
      </c>
      <c r="O9" s="21">
        <f>'SAISIE Lundi 20'!N88</f>
        <v>739</v>
      </c>
      <c r="P9" s="21">
        <f>'SAISIE Lundi 20'!E132</f>
        <v>835</v>
      </c>
      <c r="Q9" s="44">
        <f t="shared" si="1"/>
        <v>3770</v>
      </c>
      <c r="S9" s="22" t="s">
        <v>54</v>
      </c>
      <c r="T9" s="33" t="s">
        <v>27</v>
      </c>
      <c r="U9" s="21">
        <f>'SAISIE Lundi 27'!E20</f>
        <v>716</v>
      </c>
      <c r="V9" s="21">
        <f>'SAISIE Lundi 27'!N30</f>
        <v>634</v>
      </c>
      <c r="W9" s="21">
        <f>'SAISIE Lundi 27'!E100</f>
        <v>590</v>
      </c>
      <c r="X9" s="21">
        <f>'SAISIE Lundi 27'!R80</f>
        <v>600</v>
      </c>
      <c r="Y9" s="21">
        <f>'SAISIE Lundi 27'!I110</f>
        <v>745</v>
      </c>
      <c r="Z9" s="44">
        <f t="shared" si="2"/>
        <v>3285</v>
      </c>
      <c r="AA9" s="118">
        <f t="shared" si="3"/>
        <v>10293</v>
      </c>
    </row>
    <row r="10" spans="1:27" ht="15.75">
      <c r="A10" s="22" t="s">
        <v>55</v>
      </c>
      <c r="B10" s="33" t="s">
        <v>28</v>
      </c>
      <c r="C10" s="21">
        <f>'SAISIE Lundi 13'!I33</f>
        <v>648</v>
      </c>
      <c r="D10" s="21">
        <f>'SAISIE Lundi 13'!R55</f>
        <v>603</v>
      </c>
      <c r="E10" s="21">
        <f>'SAISIE Lundi 13'!I99</f>
        <v>520</v>
      </c>
      <c r="F10" s="21">
        <f>'SAISIE Lundi 13'!N88</f>
        <v>573</v>
      </c>
      <c r="G10" s="21">
        <f>'SAISIE Lundi 13'!E154</f>
        <v>601</v>
      </c>
      <c r="H10" s="44">
        <f t="shared" si="0"/>
        <v>2945</v>
      </c>
      <c r="J10" s="22" t="s">
        <v>55</v>
      </c>
      <c r="K10" s="33" t="s">
        <v>28</v>
      </c>
      <c r="L10" s="21">
        <f>'SAISIE Lundi 20'!I22</f>
        <v>620</v>
      </c>
      <c r="M10" s="21">
        <f>'SAISIE Lundi 20'!R44</f>
        <v>580</v>
      </c>
      <c r="N10" s="21">
        <f>'SAISIE Lundi 20'!E66</f>
        <v>569</v>
      </c>
      <c r="O10" s="21">
        <f>'SAISIE Lundi 20'!N99</f>
        <v>575</v>
      </c>
      <c r="P10" s="21">
        <f>'SAISIE Lundi 20'!E143</f>
        <v>606</v>
      </c>
      <c r="Q10" s="44">
        <f t="shared" si="1"/>
        <v>2950</v>
      </c>
      <c r="S10" s="22" t="s">
        <v>55</v>
      </c>
      <c r="T10" s="33" t="s">
        <v>28</v>
      </c>
      <c r="U10" s="21">
        <f>'SAISIE Lundi 27'!E30</f>
        <v>692</v>
      </c>
      <c r="V10" s="21">
        <f>'SAISIE Lundi 27'!N40</f>
        <v>512</v>
      </c>
      <c r="W10" s="21">
        <f>'SAISIE Lundi 27'!E60</f>
        <v>609</v>
      </c>
      <c r="X10" s="21">
        <f>'SAISIE Lundi 27'!R90</f>
        <v>505</v>
      </c>
      <c r="Y10" s="21">
        <f>'SAISIE Lundi 27'!I120</f>
        <v>783</v>
      </c>
      <c r="Z10" s="44">
        <f t="shared" si="2"/>
        <v>3101</v>
      </c>
      <c r="AA10" s="118">
        <f t="shared" si="3"/>
        <v>8996</v>
      </c>
    </row>
    <row r="11" spans="1:27" ht="15.75">
      <c r="A11" s="22" t="s">
        <v>56</v>
      </c>
      <c r="B11" s="33" t="s">
        <v>64</v>
      </c>
      <c r="C11" s="21">
        <f>'SAISIE Lundi 13'!I44</f>
        <v>625</v>
      </c>
      <c r="D11" s="21">
        <f>'SAISIE Lundi 13'!R11</f>
        <v>570</v>
      </c>
      <c r="E11" s="21">
        <f>'SAISIE Lundi 13'!I110</f>
        <v>512</v>
      </c>
      <c r="F11" s="21">
        <f>'SAISIE Lundi 13'!N99</f>
        <v>683</v>
      </c>
      <c r="G11" s="21">
        <f>'SAISIE Lundi 13'!E163</f>
        <v>531</v>
      </c>
      <c r="H11" s="44">
        <f t="shared" si="0"/>
        <v>2921</v>
      </c>
      <c r="J11" s="22" t="s">
        <v>56</v>
      </c>
      <c r="K11" s="33" t="s">
        <v>121</v>
      </c>
      <c r="L11" s="21">
        <f>'SAISIE Lundi 20'!I33</f>
        <v>589</v>
      </c>
      <c r="M11" s="21">
        <f>'SAISIE Lundi 20'!R55</f>
        <v>536</v>
      </c>
      <c r="N11" s="21">
        <f>'SAISIE Lundi 20'!E77</f>
        <v>676</v>
      </c>
      <c r="O11" s="21">
        <f>'SAISIE Lundi 20'!N110</f>
        <v>557</v>
      </c>
      <c r="P11" s="21">
        <f>'SAISIE Lundi 20'!E154</f>
        <v>542</v>
      </c>
      <c r="Q11" s="44">
        <f t="shared" si="1"/>
        <v>2900</v>
      </c>
      <c r="S11" s="22" t="s">
        <v>56</v>
      </c>
      <c r="T11" s="33" t="s">
        <v>121</v>
      </c>
      <c r="U11" s="21">
        <f>'SAISIE Lundi 27'!E40</f>
        <v>607</v>
      </c>
      <c r="V11" s="21">
        <f>'SAISIE Lundi 27'!N50</f>
        <v>529</v>
      </c>
      <c r="W11" s="21">
        <f>'SAISIE Lundi 27'!E70</f>
        <v>713</v>
      </c>
      <c r="X11" s="21">
        <f>'SAISIE Lundi 27'!R100</f>
        <v>595</v>
      </c>
      <c r="Y11" s="21">
        <f>'SAISIE Lundi 27'!I130</f>
        <v>712</v>
      </c>
      <c r="Z11" s="44">
        <f t="shared" si="2"/>
        <v>3156</v>
      </c>
      <c r="AA11" s="118">
        <f t="shared" si="3"/>
        <v>8977</v>
      </c>
    </row>
    <row r="12" spans="1:27" ht="16.5" thickBot="1">
      <c r="A12" s="23" t="s">
        <v>57</v>
      </c>
      <c r="B12" s="77" t="s">
        <v>30</v>
      </c>
      <c r="C12" s="78">
        <f>'SAISIE Lundi 13'!I55</f>
        <v>734</v>
      </c>
      <c r="D12" s="78">
        <f>'SAISIE Lundi 13'!R22</f>
        <v>679</v>
      </c>
      <c r="E12" s="78">
        <f>'SAISIE Lundi 13'!I66</f>
        <v>620</v>
      </c>
      <c r="F12" s="78">
        <f>'SAISIE Lundi 13'!N110</f>
        <v>719</v>
      </c>
      <c r="G12" s="78">
        <f>'SAISIE Lundi 13'!E121</f>
        <v>517</v>
      </c>
      <c r="H12" s="79">
        <f t="shared" si="0"/>
        <v>3269</v>
      </c>
      <c r="J12" s="23" t="s">
        <v>57</v>
      </c>
      <c r="K12" s="77" t="s">
        <v>30</v>
      </c>
      <c r="L12" s="78">
        <f>'SAISIE Lundi 20'!I44</f>
        <v>733</v>
      </c>
      <c r="M12" s="78">
        <f>'SAISIE Lundi 20'!R11</f>
        <v>618</v>
      </c>
      <c r="N12" s="78">
        <f>'SAISIE Lundi 20'!I44</f>
        <v>733</v>
      </c>
      <c r="O12" s="78">
        <f>'SAISIE Lundi 20'!N66</f>
        <v>701</v>
      </c>
      <c r="P12" s="78">
        <f>'SAISIE Lundi 20'!E165</f>
        <v>551</v>
      </c>
      <c r="Q12" s="79">
        <f t="shared" si="1"/>
        <v>3336</v>
      </c>
      <c r="S12" s="23" t="s">
        <v>57</v>
      </c>
      <c r="T12" s="77" t="s">
        <v>30</v>
      </c>
      <c r="U12" s="78">
        <f>'SAISIE Lundi 27'!E50</f>
        <v>577</v>
      </c>
      <c r="V12" s="78">
        <f>'SAISIE Lundi 27'!N10</f>
        <v>575</v>
      </c>
      <c r="W12" s="78">
        <f>'SAISIE Lundi 27'!E80</f>
        <v>666</v>
      </c>
      <c r="X12" s="78">
        <f>'SAISIE Lundi 27'!R60</f>
        <v>602</v>
      </c>
      <c r="Y12" s="78">
        <f>'SAISIE Lundi 27'!I140</f>
        <v>711</v>
      </c>
      <c r="Z12" s="79">
        <f t="shared" si="2"/>
        <v>3131</v>
      </c>
      <c r="AA12" s="118">
        <f t="shared" si="3"/>
        <v>9736</v>
      </c>
    </row>
  </sheetData>
  <sheetProtection/>
  <mergeCells count="3">
    <mergeCell ref="J1:Q1"/>
    <mergeCell ref="A1:H1"/>
    <mergeCell ref="S1:Z1"/>
  </mergeCells>
  <conditionalFormatting sqref="C4:G4">
    <cfRule type="cellIs" priority="157" dxfId="106" operator="greaterThan">
      <formula>199</formula>
    </cfRule>
  </conditionalFormatting>
  <conditionalFormatting sqref="C6:G6">
    <cfRule type="cellIs" priority="154" dxfId="106" operator="greaterThan">
      <formula>199</formula>
    </cfRule>
  </conditionalFormatting>
  <conditionalFormatting sqref="C7:G7">
    <cfRule type="cellIs" priority="155" dxfId="106" operator="greaterThan">
      <formula>199</formula>
    </cfRule>
  </conditionalFormatting>
  <conditionalFormatting sqref="C5:G5">
    <cfRule type="cellIs" priority="152" dxfId="106" operator="greaterThan">
      <formula>199</formula>
    </cfRule>
  </conditionalFormatting>
  <conditionalFormatting sqref="C9:G9">
    <cfRule type="cellIs" priority="151" dxfId="106" operator="greaterThan">
      <formula>199</formula>
    </cfRule>
  </conditionalFormatting>
  <conditionalFormatting sqref="C8:G8">
    <cfRule type="cellIs" priority="149" dxfId="106" operator="greaterThan">
      <formula>199</formula>
    </cfRule>
  </conditionalFormatting>
  <conditionalFormatting sqref="C12:G12">
    <cfRule type="cellIs" priority="146" dxfId="106" operator="greaterThan">
      <formula>199</formula>
    </cfRule>
  </conditionalFormatting>
  <conditionalFormatting sqref="C3:H3">
    <cfRule type="cellIs" priority="145" dxfId="106" operator="greaterThan">
      <formula>199</formula>
    </cfRule>
  </conditionalFormatting>
  <conditionalFormatting sqref="C10:G10">
    <cfRule type="cellIs" priority="144" dxfId="106" operator="greaterThan">
      <formula>199</formula>
    </cfRule>
  </conditionalFormatting>
  <conditionalFormatting sqref="C11:G11">
    <cfRule type="cellIs" priority="143" dxfId="106" operator="greaterThan">
      <formula>199</formula>
    </cfRule>
  </conditionalFormatting>
  <conditionalFormatting sqref="H4">
    <cfRule type="cellIs" priority="142" dxfId="106" operator="greaterThan">
      <formula>199</formula>
    </cfRule>
  </conditionalFormatting>
  <conditionalFormatting sqref="H5">
    <cfRule type="cellIs" priority="141" dxfId="106" operator="greaterThan">
      <formula>199</formula>
    </cfRule>
  </conditionalFormatting>
  <conditionalFormatting sqref="H6">
    <cfRule type="cellIs" priority="140" dxfId="106" operator="greaterThan">
      <formula>199</formula>
    </cfRule>
  </conditionalFormatting>
  <conditionalFormatting sqref="H7">
    <cfRule type="cellIs" priority="139" dxfId="106" operator="greaterThan">
      <formula>199</formula>
    </cfRule>
  </conditionalFormatting>
  <conditionalFormatting sqref="H8">
    <cfRule type="cellIs" priority="138" dxfId="106" operator="greaterThan">
      <formula>199</formula>
    </cfRule>
  </conditionalFormatting>
  <conditionalFormatting sqref="H9">
    <cfRule type="cellIs" priority="137" dxfId="106" operator="greaterThan">
      <formula>199</formula>
    </cfRule>
  </conditionalFormatting>
  <conditionalFormatting sqref="H10">
    <cfRule type="cellIs" priority="136" dxfId="106" operator="greaterThan">
      <formula>199</formula>
    </cfRule>
  </conditionalFormatting>
  <conditionalFormatting sqref="H11">
    <cfRule type="cellIs" priority="135" dxfId="106" operator="greaterThan">
      <formula>199</formula>
    </cfRule>
  </conditionalFormatting>
  <conditionalFormatting sqref="H12">
    <cfRule type="cellIs" priority="134" dxfId="106" operator="greaterThan">
      <formula>199</formula>
    </cfRule>
  </conditionalFormatting>
  <conditionalFormatting sqref="L4:P4">
    <cfRule type="cellIs" priority="114" dxfId="106" operator="greaterThan">
      <formula>199</formula>
    </cfRule>
  </conditionalFormatting>
  <conditionalFormatting sqref="L6:P6">
    <cfRule type="cellIs" priority="112" dxfId="106" operator="greaterThan">
      <formula>199</formula>
    </cfRule>
  </conditionalFormatting>
  <conditionalFormatting sqref="L7:P7">
    <cfRule type="cellIs" priority="113" dxfId="106" operator="greaterThan">
      <formula>199</formula>
    </cfRule>
  </conditionalFormatting>
  <conditionalFormatting sqref="L5:P5">
    <cfRule type="cellIs" priority="111" dxfId="106" operator="greaterThan">
      <formula>199</formula>
    </cfRule>
  </conditionalFormatting>
  <conditionalFormatting sqref="L9:P9">
    <cfRule type="cellIs" priority="110" dxfId="106" operator="greaterThan">
      <formula>199</formula>
    </cfRule>
  </conditionalFormatting>
  <conditionalFormatting sqref="L8:P8">
    <cfRule type="cellIs" priority="109" dxfId="106" operator="greaterThan">
      <formula>199</formula>
    </cfRule>
  </conditionalFormatting>
  <conditionalFormatting sqref="L12:P12">
    <cfRule type="cellIs" priority="108" dxfId="106" operator="greaterThan">
      <formula>199</formula>
    </cfRule>
  </conditionalFormatting>
  <conditionalFormatting sqref="L3:Q3">
    <cfRule type="cellIs" priority="107" dxfId="106" operator="greaterThan">
      <formula>199</formula>
    </cfRule>
  </conditionalFormatting>
  <conditionalFormatting sqref="L10:P10">
    <cfRule type="cellIs" priority="106" dxfId="106" operator="greaterThan">
      <formula>199</formula>
    </cfRule>
  </conditionalFormatting>
  <conditionalFormatting sqref="L11:P11">
    <cfRule type="cellIs" priority="105" dxfId="106" operator="greaterThan">
      <formula>199</formula>
    </cfRule>
  </conditionalFormatting>
  <conditionalFormatting sqref="Q4">
    <cfRule type="cellIs" priority="104" dxfId="106" operator="greaterThan">
      <formula>199</formula>
    </cfRule>
  </conditionalFormatting>
  <conditionalFormatting sqref="Q5">
    <cfRule type="cellIs" priority="103" dxfId="106" operator="greaterThan">
      <formula>199</formula>
    </cfRule>
  </conditionalFormatting>
  <conditionalFormatting sqref="Q6">
    <cfRule type="cellIs" priority="102" dxfId="106" operator="greaterThan">
      <formula>199</formula>
    </cfRule>
  </conditionalFormatting>
  <conditionalFormatting sqref="Q7">
    <cfRule type="cellIs" priority="101" dxfId="106" operator="greaterThan">
      <formula>199</formula>
    </cfRule>
  </conditionalFormatting>
  <conditionalFormatting sqref="Q8">
    <cfRule type="cellIs" priority="100" dxfId="106" operator="greaterThan">
      <formula>199</formula>
    </cfRule>
  </conditionalFormatting>
  <conditionalFormatting sqref="Q9">
    <cfRule type="cellIs" priority="99" dxfId="106" operator="greaterThan">
      <formula>199</formula>
    </cfRule>
  </conditionalFormatting>
  <conditionalFormatting sqref="Q10">
    <cfRule type="cellIs" priority="98" dxfId="106" operator="greaterThan">
      <formula>199</formula>
    </cfRule>
  </conditionalFormatting>
  <conditionalFormatting sqref="Q11">
    <cfRule type="cellIs" priority="97" dxfId="106" operator="greaterThan">
      <formula>199</formula>
    </cfRule>
  </conditionalFormatting>
  <conditionalFormatting sqref="Q12">
    <cfRule type="cellIs" priority="96" dxfId="106" operator="greaterThan">
      <formula>199</formula>
    </cfRule>
  </conditionalFormatting>
  <conditionalFormatting sqref="U4:Y4">
    <cfRule type="cellIs" priority="19" dxfId="106" operator="greaterThan">
      <formula>199</formula>
    </cfRule>
  </conditionalFormatting>
  <conditionalFormatting sqref="U6:Y6">
    <cfRule type="cellIs" priority="17" dxfId="106" operator="greaterThan">
      <formula>199</formula>
    </cfRule>
  </conditionalFormatting>
  <conditionalFormatting sqref="U7:Y7">
    <cfRule type="cellIs" priority="18" dxfId="106" operator="greaterThan">
      <formula>199</formula>
    </cfRule>
  </conditionalFormatting>
  <conditionalFormatting sqref="U5:Y5">
    <cfRule type="cellIs" priority="16" dxfId="106" operator="greaterThan">
      <formula>199</formula>
    </cfRule>
  </conditionalFormatting>
  <conditionalFormatting sqref="U9:Y9">
    <cfRule type="cellIs" priority="15" dxfId="106" operator="greaterThan">
      <formula>199</formula>
    </cfRule>
  </conditionalFormatting>
  <conditionalFormatting sqref="U8:Y8">
    <cfRule type="cellIs" priority="14" dxfId="106" operator="greaterThan">
      <formula>199</formula>
    </cfRule>
  </conditionalFormatting>
  <conditionalFormatting sqref="U12:Y12">
    <cfRule type="cellIs" priority="13" dxfId="106" operator="greaterThan">
      <formula>199</formula>
    </cfRule>
  </conditionalFormatting>
  <conditionalFormatting sqref="U3:Z3">
    <cfRule type="cellIs" priority="12" dxfId="106" operator="greaterThan">
      <formula>199</formula>
    </cfRule>
  </conditionalFormatting>
  <conditionalFormatting sqref="U10:Y10">
    <cfRule type="cellIs" priority="11" dxfId="106" operator="greaterThan">
      <formula>199</formula>
    </cfRule>
  </conditionalFormatting>
  <conditionalFormatting sqref="U11:Y11">
    <cfRule type="cellIs" priority="10" dxfId="106" operator="greaterThan">
      <formula>199</formula>
    </cfRule>
  </conditionalFormatting>
  <conditionalFormatting sqref="Z4">
    <cfRule type="cellIs" priority="9" dxfId="106" operator="greaterThan">
      <formula>199</formula>
    </cfRule>
  </conditionalFormatting>
  <conditionalFormatting sqref="Z5">
    <cfRule type="cellIs" priority="8" dxfId="106" operator="greaterThan">
      <formula>199</formula>
    </cfRule>
  </conditionalFormatting>
  <conditionalFormatting sqref="Z6">
    <cfRule type="cellIs" priority="7" dxfId="106" operator="greaterThan">
      <formula>199</formula>
    </cfRule>
  </conditionalFormatting>
  <conditionalFormatting sqref="Z7">
    <cfRule type="cellIs" priority="6" dxfId="106" operator="greaterThan">
      <formula>199</formula>
    </cfRule>
  </conditionalFormatting>
  <conditionalFormatting sqref="Z8">
    <cfRule type="cellIs" priority="5" dxfId="106" operator="greaterThan">
      <formula>199</formula>
    </cfRule>
  </conditionalFormatting>
  <conditionalFormatting sqref="Z9">
    <cfRule type="cellIs" priority="4" dxfId="106" operator="greaterThan">
      <formula>199</formula>
    </cfRule>
  </conditionalFormatting>
  <conditionalFormatting sqref="Z10">
    <cfRule type="cellIs" priority="3" dxfId="106" operator="greaterThan">
      <formula>199</formula>
    </cfRule>
  </conditionalFormatting>
  <conditionalFormatting sqref="Z11">
    <cfRule type="cellIs" priority="2" dxfId="106" operator="greaterThan">
      <formula>199</formula>
    </cfRule>
  </conditionalFormatting>
  <conditionalFormatting sqref="Z12">
    <cfRule type="cellIs" priority="1" dxfId="106" operator="greaterThan">
      <formula>199</formula>
    </cfRule>
  </conditionalFormatting>
  <printOptions/>
  <pageMargins left="0.2362204724409449" right="0.03937007874015748" top="0.35433070866141736" bottom="0.35433070866141736" header="0.31496062992125984" footer="0.31496062992125984"/>
  <pageSetup fitToHeight="1" fitToWidth="1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5"/>
  <sheetViews>
    <sheetView showZeros="0" zoomScale="80" zoomScaleNormal="80" zoomScalePageLayoutView="0" workbookViewId="0" topLeftCell="A62">
      <selection activeCell="Z77" sqref="Z77"/>
    </sheetView>
  </sheetViews>
  <sheetFormatPr defaultColWidth="11.421875" defaultRowHeight="15"/>
  <cols>
    <col min="1" max="1" width="1.8515625" style="4" customWidth="1"/>
    <col min="2" max="2" width="22.57421875" style="4" customWidth="1"/>
    <col min="3" max="3" width="5.00390625" style="4" customWidth="1"/>
    <col min="4" max="5" width="9.00390625" style="4" customWidth="1"/>
    <col min="6" max="6" width="22.57421875" style="4" customWidth="1"/>
    <col min="7" max="7" width="5.00390625" style="4" customWidth="1"/>
    <col min="8" max="9" width="9.00390625" style="4" customWidth="1"/>
    <col min="10" max="10" width="1.8515625" style="4" customWidth="1"/>
    <col min="11" max="11" width="22.57421875" style="4" customWidth="1"/>
    <col min="12" max="12" width="5.00390625" style="4" customWidth="1"/>
    <col min="13" max="14" width="9.00390625" style="4" customWidth="1"/>
    <col min="15" max="15" width="22.57421875" style="4" customWidth="1"/>
    <col min="16" max="16" width="5.00390625" style="4" customWidth="1"/>
    <col min="17" max="18" width="9.00390625" style="4" customWidth="1"/>
    <col min="19" max="19" width="1.8515625" style="4" customWidth="1"/>
    <col min="20" max="20" width="22.57421875" style="4" customWidth="1"/>
    <col min="21" max="21" width="5.00390625" style="4" customWidth="1"/>
    <col min="22" max="23" width="9.00390625" style="4" customWidth="1"/>
    <col min="24" max="24" width="22.57421875" style="4" customWidth="1"/>
    <col min="25" max="25" width="5.00390625" style="4" customWidth="1"/>
    <col min="26" max="27" width="9.00390625" style="4" customWidth="1"/>
    <col min="28" max="28" width="1.8515625" style="4" customWidth="1"/>
    <col min="29" max="29" width="22.57421875" style="4" customWidth="1"/>
    <col min="30" max="30" width="5.00390625" style="4" customWidth="1"/>
    <col min="31" max="32" width="9.00390625" style="4" customWidth="1"/>
    <col min="33" max="33" width="22.57421875" style="4" customWidth="1"/>
    <col min="34" max="34" width="5.00390625" style="4" customWidth="1"/>
    <col min="35" max="36" width="9.00390625" style="4" customWidth="1"/>
    <col min="37" max="37" width="1.8515625" style="4" customWidth="1"/>
    <col min="38" max="38" width="22.57421875" style="4" customWidth="1"/>
    <col min="39" max="39" width="5.00390625" style="4" customWidth="1"/>
    <col min="40" max="41" width="9.00390625" style="4" customWidth="1"/>
    <col min="42" max="42" width="22.57421875" style="4" customWidth="1"/>
    <col min="43" max="43" width="5.00390625" style="4" customWidth="1"/>
    <col min="44" max="45" width="9.00390625" style="4" customWidth="1"/>
    <col min="46" max="16384" width="11.421875" style="4" customWidth="1"/>
  </cols>
  <sheetData>
    <row r="1" ht="22.5" customHeight="1" thickBot="1"/>
    <row r="2" spans="2:18" ht="15.75" thickBot="1">
      <c r="B2" s="169" t="s">
        <v>74</v>
      </c>
      <c r="C2" s="170"/>
      <c r="D2" s="170"/>
      <c r="E2" s="170"/>
      <c r="F2" s="170"/>
      <c r="G2" s="170"/>
      <c r="H2" s="170"/>
      <c r="I2" s="171"/>
      <c r="K2" s="169" t="s">
        <v>75</v>
      </c>
      <c r="L2" s="170"/>
      <c r="M2" s="170"/>
      <c r="N2" s="170"/>
      <c r="O2" s="170"/>
      <c r="P2" s="170"/>
      <c r="Q2" s="170"/>
      <c r="R2" s="171"/>
    </row>
    <row r="3" spans="2:18" ht="15.75" thickBot="1">
      <c r="B3" s="3" t="s">
        <v>44</v>
      </c>
      <c r="C3" s="40"/>
      <c r="D3" s="40"/>
      <c r="E3" s="40"/>
      <c r="F3" s="3" t="s">
        <v>45</v>
      </c>
      <c r="G3" s="40"/>
      <c r="H3" s="40"/>
      <c r="I3" s="41"/>
      <c r="K3" s="3" t="s">
        <v>66</v>
      </c>
      <c r="L3" s="40"/>
      <c r="M3" s="40"/>
      <c r="N3" s="40"/>
      <c r="O3" s="40" t="s">
        <v>59</v>
      </c>
      <c r="P3" s="40"/>
      <c r="Q3" s="40"/>
      <c r="R3" s="41"/>
    </row>
    <row r="4" spans="2:18" ht="22.5" customHeight="1">
      <c r="B4" s="32" t="s">
        <v>17</v>
      </c>
      <c r="C4" s="5" t="s">
        <v>0</v>
      </c>
      <c r="D4" s="6" t="s">
        <v>11</v>
      </c>
      <c r="E4" s="6" t="s">
        <v>12</v>
      </c>
      <c r="F4" s="32" t="s">
        <v>18</v>
      </c>
      <c r="G4" s="5" t="s">
        <v>0</v>
      </c>
      <c r="H4" s="6" t="s">
        <v>11</v>
      </c>
      <c r="I4" s="7" t="s">
        <v>12</v>
      </c>
      <c r="K4" s="32" t="s">
        <v>17</v>
      </c>
      <c r="L4" s="5" t="s">
        <v>0</v>
      </c>
      <c r="M4" s="6" t="s">
        <v>11</v>
      </c>
      <c r="N4" s="6" t="s">
        <v>12</v>
      </c>
      <c r="O4" s="32" t="s">
        <v>18</v>
      </c>
      <c r="P4" s="5" t="s">
        <v>0</v>
      </c>
      <c r="Q4" s="6" t="s">
        <v>11</v>
      </c>
      <c r="R4" s="7" t="s">
        <v>12</v>
      </c>
    </row>
    <row r="5" spans="2:18" ht="26.25" customHeight="1">
      <c r="B5" s="33" t="s">
        <v>8</v>
      </c>
      <c r="C5" s="2">
        <v>28</v>
      </c>
      <c r="D5" s="8">
        <v>197</v>
      </c>
      <c r="E5" s="8">
        <f>IF(D5="","",D5+C5)</f>
        <v>225</v>
      </c>
      <c r="F5" s="33" t="s">
        <v>14</v>
      </c>
      <c r="G5" s="2">
        <v>42</v>
      </c>
      <c r="H5" s="8">
        <v>170</v>
      </c>
      <c r="I5" s="9">
        <f>IF(H5="","",H5+G5)</f>
        <v>212</v>
      </c>
      <c r="K5" s="33" t="s">
        <v>34</v>
      </c>
      <c r="L5" s="2">
        <v>37</v>
      </c>
      <c r="M5" s="8">
        <v>190</v>
      </c>
      <c r="N5" s="8">
        <f>IF(M5="","",M5+L5)</f>
        <v>227</v>
      </c>
      <c r="O5" s="33" t="s">
        <v>64</v>
      </c>
      <c r="P5" s="2">
        <v>29</v>
      </c>
      <c r="Q5" s="8">
        <v>140</v>
      </c>
      <c r="R5" s="9">
        <f>IF(Q5="","",Q5+P5)</f>
        <v>169</v>
      </c>
    </row>
    <row r="6" spans="2:18" ht="26.25" customHeight="1">
      <c r="B6" s="33" t="s">
        <v>9</v>
      </c>
      <c r="C6" s="2">
        <v>49</v>
      </c>
      <c r="D6" s="8">
        <v>155</v>
      </c>
      <c r="E6" s="8">
        <f>IF(D6="","",D6+C6)</f>
        <v>204</v>
      </c>
      <c r="F6" s="33" t="s">
        <v>15</v>
      </c>
      <c r="G6" s="2">
        <v>38</v>
      </c>
      <c r="H6" s="8">
        <v>165</v>
      </c>
      <c r="I6" s="9">
        <f>IF(H6="","",H6+G6)</f>
        <v>203</v>
      </c>
      <c r="K6" s="33" t="s">
        <v>70</v>
      </c>
      <c r="L6" s="2">
        <v>42</v>
      </c>
      <c r="M6" s="8">
        <v>155</v>
      </c>
      <c r="N6" s="8">
        <f>IF(M6="","",M6+L6)</f>
        <v>197</v>
      </c>
      <c r="O6" s="33" t="s">
        <v>65</v>
      </c>
      <c r="P6" s="2">
        <v>42</v>
      </c>
      <c r="Q6" s="8">
        <v>150</v>
      </c>
      <c r="R6" s="9">
        <f>IF(Q6="","",Q6+P6)</f>
        <v>192</v>
      </c>
    </row>
    <row r="7" spans="2:18" ht="26.25" customHeight="1">
      <c r="B7" s="33" t="s">
        <v>10</v>
      </c>
      <c r="C7" s="2">
        <v>48</v>
      </c>
      <c r="D7" s="8">
        <v>186</v>
      </c>
      <c r="E7" s="8">
        <f>IF(D7="","",D7+C7)</f>
        <v>234</v>
      </c>
      <c r="F7" s="33" t="s">
        <v>16</v>
      </c>
      <c r="G7" s="2">
        <v>42</v>
      </c>
      <c r="H7" s="8">
        <v>166</v>
      </c>
      <c r="I7" s="9">
        <f>IF(H7="","",H7+G7)</f>
        <v>208</v>
      </c>
      <c r="K7" s="33" t="s">
        <v>71</v>
      </c>
      <c r="L7" s="2">
        <v>45</v>
      </c>
      <c r="M7" s="8">
        <v>148</v>
      </c>
      <c r="N7" s="8">
        <f>IF(M7="","",M7+L7)</f>
        <v>193</v>
      </c>
      <c r="O7" s="33" t="s">
        <v>29</v>
      </c>
      <c r="P7" s="2">
        <v>29</v>
      </c>
      <c r="Q7" s="8">
        <v>180</v>
      </c>
      <c r="R7" s="9">
        <f>IF(Q7="","",Q7+P7)</f>
        <v>209</v>
      </c>
    </row>
    <row r="8" spans="2:18" ht="19.5" customHeight="1" thickBot="1">
      <c r="B8" s="10"/>
      <c r="C8" s="42">
        <f>SUM(C5:C7)</f>
        <v>125</v>
      </c>
      <c r="D8" s="11"/>
      <c r="E8" s="11"/>
      <c r="F8" s="10"/>
      <c r="G8" s="42">
        <f>SUM(G5:G7)</f>
        <v>122</v>
      </c>
      <c r="H8" s="11"/>
      <c r="I8" s="12"/>
      <c r="K8" s="10"/>
      <c r="L8" s="42">
        <f>SUM(L5:L7)</f>
        <v>124</v>
      </c>
      <c r="M8" s="11"/>
      <c r="N8" s="11"/>
      <c r="O8" s="10"/>
      <c r="P8" s="42">
        <f>SUM(P5:P7)</f>
        <v>100</v>
      </c>
      <c r="Q8" s="11"/>
      <c r="R8" s="12"/>
    </row>
    <row r="9" spans="2:18" ht="26.25" customHeight="1" thickTop="1">
      <c r="B9" s="13"/>
      <c r="C9" s="14" t="s">
        <v>2</v>
      </c>
      <c r="D9" s="15">
        <f>SUM(D5:D8)</f>
        <v>538</v>
      </c>
      <c r="E9" s="15">
        <f>SUM(E5:E8)</f>
        <v>663</v>
      </c>
      <c r="F9" s="13"/>
      <c r="G9" s="14" t="s">
        <v>2</v>
      </c>
      <c r="H9" s="15">
        <f>SUM(H5:H8)</f>
        <v>501</v>
      </c>
      <c r="I9" s="34">
        <f>SUM(I5:I8)</f>
        <v>623</v>
      </c>
      <c r="K9" s="13"/>
      <c r="L9" s="14" t="s">
        <v>2</v>
      </c>
      <c r="M9" s="15">
        <f>SUM(M5:M8)</f>
        <v>493</v>
      </c>
      <c r="N9" s="15">
        <f>SUM(N5:N8)</f>
        <v>617</v>
      </c>
      <c r="O9" s="13"/>
      <c r="P9" s="14" t="s">
        <v>2</v>
      </c>
      <c r="Q9" s="15">
        <f>SUM(Q5:Q8)</f>
        <v>470</v>
      </c>
      <c r="R9" s="34">
        <f>SUM(R5:R8)</f>
        <v>570</v>
      </c>
    </row>
    <row r="10" spans="2:18" ht="26.25" customHeight="1">
      <c r="B10" s="36"/>
      <c r="C10" s="37"/>
      <c r="D10" s="39" t="s">
        <v>13</v>
      </c>
      <c r="E10" s="16">
        <v>90</v>
      </c>
      <c r="F10" s="36"/>
      <c r="G10" s="37"/>
      <c r="H10" s="39" t="s">
        <v>13</v>
      </c>
      <c r="I10" s="35"/>
      <c r="K10" s="36"/>
      <c r="L10" s="37"/>
      <c r="M10" s="39" t="s">
        <v>13</v>
      </c>
      <c r="N10" s="16">
        <v>90</v>
      </c>
      <c r="O10" s="36"/>
      <c r="P10" s="37"/>
      <c r="Q10" s="39" t="s">
        <v>13</v>
      </c>
      <c r="R10" s="35"/>
    </row>
    <row r="11" spans="2:18" ht="23.25" customHeight="1" thickBot="1">
      <c r="B11" s="17"/>
      <c r="C11" s="31"/>
      <c r="D11" s="38" t="s">
        <v>19</v>
      </c>
      <c r="E11" s="18">
        <f>E9+E10</f>
        <v>753</v>
      </c>
      <c r="F11" s="17"/>
      <c r="G11" s="31"/>
      <c r="H11" s="38" t="s">
        <v>20</v>
      </c>
      <c r="I11" s="19">
        <f>I9+I10</f>
        <v>623</v>
      </c>
      <c r="K11" s="17"/>
      <c r="L11" s="31"/>
      <c r="M11" s="38" t="s">
        <v>19</v>
      </c>
      <c r="N11" s="18">
        <f>N9+N10</f>
        <v>707</v>
      </c>
      <c r="O11" s="17"/>
      <c r="P11" s="31"/>
      <c r="Q11" s="38" t="s">
        <v>20</v>
      </c>
      <c r="R11" s="19">
        <f>R9+R10</f>
        <v>570</v>
      </c>
    </row>
    <row r="12" ht="15" thickBot="1"/>
    <row r="13" spans="2:18" ht="15.75" thickBot="1">
      <c r="B13" s="169" t="s">
        <v>74</v>
      </c>
      <c r="C13" s="170"/>
      <c r="D13" s="170"/>
      <c r="E13" s="170"/>
      <c r="F13" s="170"/>
      <c r="G13" s="170"/>
      <c r="H13" s="170"/>
      <c r="I13" s="171"/>
      <c r="K13" s="169" t="s">
        <v>75</v>
      </c>
      <c r="L13" s="170"/>
      <c r="M13" s="170"/>
      <c r="N13" s="170"/>
      <c r="O13" s="170"/>
      <c r="P13" s="170"/>
      <c r="Q13" s="170"/>
      <c r="R13" s="171"/>
    </row>
    <row r="14" spans="2:18" ht="15.75" thickBot="1">
      <c r="B14" s="3" t="s">
        <v>46</v>
      </c>
      <c r="C14" s="40"/>
      <c r="D14" s="40"/>
      <c r="E14" s="40"/>
      <c r="F14" s="40" t="s">
        <v>47</v>
      </c>
      <c r="G14" s="40"/>
      <c r="H14" s="40"/>
      <c r="I14" s="41"/>
      <c r="K14" s="3" t="s">
        <v>44</v>
      </c>
      <c r="L14" s="40"/>
      <c r="M14" s="40"/>
      <c r="N14" s="40"/>
      <c r="O14" s="3" t="s">
        <v>67</v>
      </c>
      <c r="P14" s="40"/>
      <c r="Q14" s="40"/>
      <c r="R14" s="41"/>
    </row>
    <row r="15" spans="2:18" ht="22.5" customHeight="1">
      <c r="B15" s="32" t="s">
        <v>35</v>
      </c>
      <c r="C15" s="5" t="s">
        <v>0</v>
      </c>
      <c r="D15" s="6" t="s">
        <v>11</v>
      </c>
      <c r="E15" s="6" t="s">
        <v>12</v>
      </c>
      <c r="F15" s="32" t="s">
        <v>36</v>
      </c>
      <c r="G15" s="5" t="s">
        <v>0</v>
      </c>
      <c r="H15" s="6" t="s">
        <v>11</v>
      </c>
      <c r="I15" s="7" t="s">
        <v>12</v>
      </c>
      <c r="K15" s="32" t="s">
        <v>35</v>
      </c>
      <c r="L15" s="5" t="s">
        <v>0</v>
      </c>
      <c r="M15" s="6" t="s">
        <v>11</v>
      </c>
      <c r="N15" s="6" t="s">
        <v>12</v>
      </c>
      <c r="O15" s="32" t="s">
        <v>36</v>
      </c>
      <c r="P15" s="5" t="s">
        <v>0</v>
      </c>
      <c r="Q15" s="6" t="s">
        <v>11</v>
      </c>
      <c r="R15" s="7" t="s">
        <v>12</v>
      </c>
    </row>
    <row r="16" spans="2:18" ht="26.25" customHeight="1">
      <c r="B16" s="33" t="s">
        <v>31</v>
      </c>
      <c r="C16" s="2">
        <v>38</v>
      </c>
      <c r="D16" s="8">
        <v>171</v>
      </c>
      <c r="E16" s="8">
        <f>IF(D16="","",D16+C16)</f>
        <v>209</v>
      </c>
      <c r="F16" s="33" t="s">
        <v>39</v>
      </c>
      <c r="G16" s="2">
        <v>34</v>
      </c>
      <c r="H16" s="8">
        <v>162</v>
      </c>
      <c r="I16" s="9">
        <f>IF(H16="","",H16+G16)</f>
        <v>196</v>
      </c>
      <c r="K16" s="33" t="s">
        <v>8</v>
      </c>
      <c r="L16" s="2">
        <v>28</v>
      </c>
      <c r="M16" s="8">
        <v>158</v>
      </c>
      <c r="N16" s="8">
        <f>IF(M16="","",M16+L16)</f>
        <v>186</v>
      </c>
      <c r="O16" s="33" t="s">
        <v>30</v>
      </c>
      <c r="P16" s="2">
        <v>59</v>
      </c>
      <c r="Q16" s="8">
        <v>141</v>
      </c>
      <c r="R16" s="9">
        <f>IF(Q16="","",Q16+P16)</f>
        <v>200</v>
      </c>
    </row>
    <row r="17" spans="2:18" ht="26.25" customHeight="1">
      <c r="B17" s="33" t="s">
        <v>37</v>
      </c>
      <c r="C17" s="2">
        <v>42</v>
      </c>
      <c r="D17" s="8">
        <v>162</v>
      </c>
      <c r="E17" s="8">
        <f>IF(D17="","",D17+C17)</f>
        <v>204</v>
      </c>
      <c r="F17" s="33" t="s">
        <v>40</v>
      </c>
      <c r="G17" s="2">
        <v>38</v>
      </c>
      <c r="H17" s="8">
        <v>157</v>
      </c>
      <c r="I17" s="9">
        <f>IF(H17="","",H17+G17)</f>
        <v>195</v>
      </c>
      <c r="K17" s="33" t="s">
        <v>9</v>
      </c>
      <c r="L17" s="2">
        <v>49</v>
      </c>
      <c r="M17" s="8">
        <v>127</v>
      </c>
      <c r="N17" s="8">
        <f>IF(M17="","",M17+L17)</f>
        <v>176</v>
      </c>
      <c r="O17" s="33" t="s">
        <v>72</v>
      </c>
      <c r="P17" s="2">
        <v>38</v>
      </c>
      <c r="Q17" s="8">
        <v>165</v>
      </c>
      <c r="R17" s="9">
        <f>IF(Q17="","",Q17+P17)</f>
        <v>203</v>
      </c>
    </row>
    <row r="18" spans="2:18" ht="26.25" customHeight="1">
      <c r="B18" s="33" t="s">
        <v>38</v>
      </c>
      <c r="C18" s="2">
        <v>49</v>
      </c>
      <c r="D18" s="8">
        <v>123</v>
      </c>
      <c r="E18" s="8">
        <f>IF(D18="","",D18+C18)</f>
        <v>172</v>
      </c>
      <c r="F18" s="33" t="s">
        <v>41</v>
      </c>
      <c r="G18" s="2">
        <v>25</v>
      </c>
      <c r="H18" s="8">
        <v>183</v>
      </c>
      <c r="I18" s="9">
        <f>IF(H18="","",H18+G18)</f>
        <v>208</v>
      </c>
      <c r="K18" s="33" t="s">
        <v>10</v>
      </c>
      <c r="L18" s="2">
        <v>48</v>
      </c>
      <c r="M18" s="8">
        <v>153</v>
      </c>
      <c r="N18" s="8">
        <f>IF(M18="","",M18+L18)</f>
        <v>201</v>
      </c>
      <c r="O18" s="33" t="s">
        <v>73</v>
      </c>
      <c r="P18" s="2">
        <v>45</v>
      </c>
      <c r="Q18" s="8">
        <v>141</v>
      </c>
      <c r="R18" s="9">
        <f>IF(Q18="","",Q18+P18)</f>
        <v>186</v>
      </c>
    </row>
    <row r="19" spans="2:18" ht="19.5" customHeight="1" thickBot="1">
      <c r="B19" s="10"/>
      <c r="C19" s="42">
        <f>SUM(C16:C18)</f>
        <v>129</v>
      </c>
      <c r="D19" s="11"/>
      <c r="E19" s="11"/>
      <c r="F19" s="10"/>
      <c r="G19" s="42">
        <f>SUM(G16:G18)</f>
        <v>97</v>
      </c>
      <c r="H19" s="11"/>
      <c r="I19" s="12"/>
      <c r="K19" s="10"/>
      <c r="L19" s="42">
        <f>SUM(L16:L18)</f>
        <v>125</v>
      </c>
      <c r="M19" s="11"/>
      <c r="N19" s="11"/>
      <c r="O19" s="10"/>
      <c r="P19" s="42">
        <f>SUM(P16:P18)</f>
        <v>142</v>
      </c>
      <c r="Q19" s="11"/>
      <c r="R19" s="12"/>
    </row>
    <row r="20" spans="2:18" ht="26.25" customHeight="1" thickTop="1">
      <c r="B20" s="13"/>
      <c r="C20" s="14" t="s">
        <v>2</v>
      </c>
      <c r="D20" s="15">
        <f>SUM(D16:D19)</f>
        <v>456</v>
      </c>
      <c r="E20" s="15">
        <f>SUM(E16:E19)</f>
        <v>585</v>
      </c>
      <c r="F20" s="13"/>
      <c r="G20" s="14" t="s">
        <v>2</v>
      </c>
      <c r="H20" s="15">
        <f>SUM(H16:H19)</f>
        <v>502</v>
      </c>
      <c r="I20" s="34">
        <f>SUM(I16:I19)</f>
        <v>599</v>
      </c>
      <c r="K20" s="13"/>
      <c r="L20" s="14" t="s">
        <v>2</v>
      </c>
      <c r="M20" s="15">
        <f>SUM(M16:M19)</f>
        <v>438</v>
      </c>
      <c r="N20" s="15">
        <f>SUM(N16:N19)</f>
        <v>563</v>
      </c>
      <c r="O20" s="13"/>
      <c r="P20" s="14" t="s">
        <v>2</v>
      </c>
      <c r="Q20" s="15">
        <f>SUM(Q16:Q19)</f>
        <v>447</v>
      </c>
      <c r="R20" s="34">
        <f>SUM(R16:R19)</f>
        <v>589</v>
      </c>
    </row>
    <row r="21" spans="2:18" ht="26.25" customHeight="1">
      <c r="B21" s="36"/>
      <c r="C21" s="37"/>
      <c r="D21" s="39" t="s">
        <v>13</v>
      </c>
      <c r="E21" s="16"/>
      <c r="F21" s="36"/>
      <c r="G21" s="37"/>
      <c r="H21" s="39" t="s">
        <v>13</v>
      </c>
      <c r="I21" s="35">
        <v>90</v>
      </c>
      <c r="K21" s="36"/>
      <c r="L21" s="37"/>
      <c r="M21" s="39" t="s">
        <v>13</v>
      </c>
      <c r="N21" s="16"/>
      <c r="O21" s="36"/>
      <c r="P21" s="37"/>
      <c r="Q21" s="39" t="s">
        <v>13</v>
      </c>
      <c r="R21" s="35">
        <v>90</v>
      </c>
    </row>
    <row r="22" spans="2:18" ht="23.25" customHeight="1" thickBot="1">
      <c r="B22" s="17"/>
      <c r="C22" s="31"/>
      <c r="D22" s="38" t="s">
        <v>19</v>
      </c>
      <c r="E22" s="18">
        <f>E20+E21</f>
        <v>585</v>
      </c>
      <c r="F22" s="17"/>
      <c r="G22" s="31"/>
      <c r="H22" s="38" t="s">
        <v>20</v>
      </c>
      <c r="I22" s="19">
        <f>I20+I21</f>
        <v>689</v>
      </c>
      <c r="K22" s="17"/>
      <c r="L22" s="31"/>
      <c r="M22" s="38" t="s">
        <v>19</v>
      </c>
      <c r="N22" s="18">
        <f>N20+N21</f>
        <v>563</v>
      </c>
      <c r="O22" s="17"/>
      <c r="P22" s="31"/>
      <c r="Q22" s="38" t="s">
        <v>20</v>
      </c>
      <c r="R22" s="19">
        <f>R20+R21</f>
        <v>679</v>
      </c>
    </row>
    <row r="23" ht="15" thickBot="1"/>
    <row r="24" spans="2:18" ht="15.75" thickBot="1">
      <c r="B24" s="169" t="s">
        <v>74</v>
      </c>
      <c r="C24" s="170"/>
      <c r="D24" s="170"/>
      <c r="E24" s="170"/>
      <c r="F24" s="170"/>
      <c r="G24" s="170"/>
      <c r="H24" s="170"/>
      <c r="I24" s="171"/>
      <c r="K24" s="169" t="s">
        <v>75</v>
      </c>
      <c r="L24" s="170"/>
      <c r="M24" s="170"/>
      <c r="N24" s="170"/>
      <c r="O24" s="170"/>
      <c r="P24" s="170"/>
      <c r="Q24" s="170"/>
      <c r="R24" s="171"/>
    </row>
    <row r="25" spans="2:18" ht="15.75" thickBot="1">
      <c r="B25" s="3" t="s">
        <v>48</v>
      </c>
      <c r="C25" s="40"/>
      <c r="D25" s="40"/>
      <c r="E25" s="40"/>
      <c r="F25" s="40" t="s">
        <v>49</v>
      </c>
      <c r="G25" s="40"/>
      <c r="H25" s="40"/>
      <c r="I25" s="41"/>
      <c r="K25" s="3" t="s">
        <v>46</v>
      </c>
      <c r="L25" s="40"/>
      <c r="M25" s="40"/>
      <c r="N25" s="40"/>
      <c r="O25" s="3" t="s">
        <v>45</v>
      </c>
      <c r="P25" s="40"/>
      <c r="Q25" s="40"/>
      <c r="R25" s="41"/>
    </row>
    <row r="26" spans="2:18" ht="22.5" customHeight="1">
      <c r="B26" s="32" t="s">
        <v>42</v>
      </c>
      <c r="C26" s="5" t="s">
        <v>0</v>
      </c>
      <c r="D26" s="6" t="s">
        <v>11</v>
      </c>
      <c r="E26" s="6" t="s">
        <v>12</v>
      </c>
      <c r="F26" s="32" t="s">
        <v>43</v>
      </c>
      <c r="G26" s="5" t="s">
        <v>0</v>
      </c>
      <c r="H26" s="6" t="s">
        <v>11</v>
      </c>
      <c r="I26" s="7" t="s">
        <v>12</v>
      </c>
      <c r="K26" s="32" t="s">
        <v>42</v>
      </c>
      <c r="L26" s="5" t="s">
        <v>0</v>
      </c>
      <c r="M26" s="6" t="s">
        <v>11</v>
      </c>
      <c r="N26" s="6" t="s">
        <v>12</v>
      </c>
      <c r="O26" s="32" t="s">
        <v>43</v>
      </c>
      <c r="P26" s="5" t="s">
        <v>0</v>
      </c>
      <c r="Q26" s="6" t="s">
        <v>11</v>
      </c>
      <c r="R26" s="7" t="s">
        <v>12</v>
      </c>
    </row>
    <row r="27" spans="2:18" ht="26.25" customHeight="1">
      <c r="B27" s="33" t="s">
        <v>32</v>
      </c>
      <c r="C27" s="2">
        <v>42</v>
      </c>
      <c r="D27" s="8">
        <v>129</v>
      </c>
      <c r="E27" s="8">
        <f>IF(D27="","",D27+C27)</f>
        <v>171</v>
      </c>
      <c r="F27" s="33" t="s">
        <v>28</v>
      </c>
      <c r="G27" s="2">
        <v>46</v>
      </c>
      <c r="H27" s="8">
        <v>133</v>
      </c>
      <c r="I27" s="9">
        <f>IF(H27="","",H27+G27)</f>
        <v>179</v>
      </c>
      <c r="K27" s="33" t="s">
        <v>31</v>
      </c>
      <c r="L27" s="2">
        <v>38</v>
      </c>
      <c r="M27" s="8">
        <v>130</v>
      </c>
      <c r="N27" s="8">
        <f>IF(M27="","",M27+L27)</f>
        <v>168</v>
      </c>
      <c r="O27" s="33" t="s">
        <v>14</v>
      </c>
      <c r="P27" s="2">
        <v>42</v>
      </c>
      <c r="Q27" s="8">
        <v>143</v>
      </c>
      <c r="R27" s="9">
        <f>IF(Q27="","",Q27+P27)</f>
        <v>185</v>
      </c>
    </row>
    <row r="28" spans="2:18" ht="26.25" customHeight="1">
      <c r="B28" s="33" t="s">
        <v>50</v>
      </c>
      <c r="C28" s="2">
        <v>52</v>
      </c>
      <c r="D28" s="8">
        <v>127</v>
      </c>
      <c r="E28" s="8">
        <f>IF(D28="","",D28+C28)</f>
        <v>179</v>
      </c>
      <c r="F28" s="33" t="s">
        <v>51</v>
      </c>
      <c r="G28" s="2">
        <v>51</v>
      </c>
      <c r="H28" s="8">
        <v>136</v>
      </c>
      <c r="I28" s="9">
        <f>IF(H28="","",H28+G28)</f>
        <v>187</v>
      </c>
      <c r="K28" s="33" t="s">
        <v>37</v>
      </c>
      <c r="L28" s="2">
        <v>42</v>
      </c>
      <c r="M28" s="8">
        <v>132</v>
      </c>
      <c r="N28" s="8">
        <f>IF(M28="","",M28+L28)</f>
        <v>174</v>
      </c>
      <c r="O28" s="33" t="s">
        <v>15</v>
      </c>
      <c r="P28" s="2">
        <v>38</v>
      </c>
      <c r="Q28" s="8">
        <v>178</v>
      </c>
      <c r="R28" s="9">
        <f>IF(Q28="","",Q28+P28)</f>
        <v>216</v>
      </c>
    </row>
    <row r="29" spans="2:18" ht="26.25" customHeight="1">
      <c r="B29" s="33" t="s">
        <v>111</v>
      </c>
      <c r="C29" s="2">
        <v>37</v>
      </c>
      <c r="D29" s="8">
        <v>159</v>
      </c>
      <c r="E29" s="8">
        <f>IF(D29="","",D29+C29)</f>
        <v>196</v>
      </c>
      <c r="F29" s="33" t="s">
        <v>9</v>
      </c>
      <c r="G29" s="2">
        <v>46</v>
      </c>
      <c r="H29" s="8">
        <v>146</v>
      </c>
      <c r="I29" s="9">
        <f>IF(H29="","",H29+G29)</f>
        <v>192</v>
      </c>
      <c r="K29" s="33" t="s">
        <v>38</v>
      </c>
      <c r="L29" s="2">
        <v>49</v>
      </c>
      <c r="M29" s="8">
        <v>158</v>
      </c>
      <c r="N29" s="8">
        <f>IF(M29="","",M29+L29)</f>
        <v>207</v>
      </c>
      <c r="O29" s="33" t="s">
        <v>16</v>
      </c>
      <c r="P29" s="2">
        <v>42</v>
      </c>
      <c r="Q29" s="8">
        <v>149</v>
      </c>
      <c r="R29" s="9">
        <f>IF(Q29="","",Q29+P29)</f>
        <v>191</v>
      </c>
    </row>
    <row r="30" spans="2:18" ht="19.5" customHeight="1" thickBot="1">
      <c r="B30" s="10"/>
      <c r="C30" s="42">
        <f>SUM(C27:C29)</f>
        <v>131</v>
      </c>
      <c r="D30" s="11"/>
      <c r="E30" s="11"/>
      <c r="F30" s="10"/>
      <c r="G30" s="42">
        <f>SUM(G27:G29)</f>
        <v>143</v>
      </c>
      <c r="H30" s="11"/>
      <c r="I30" s="12"/>
      <c r="K30" s="10"/>
      <c r="L30" s="42">
        <f>SUM(L27:L29)</f>
        <v>129</v>
      </c>
      <c r="M30" s="11"/>
      <c r="N30" s="11"/>
      <c r="O30" s="10"/>
      <c r="P30" s="42">
        <f>SUM(P27:P29)</f>
        <v>122</v>
      </c>
      <c r="Q30" s="11"/>
      <c r="R30" s="12"/>
    </row>
    <row r="31" spans="2:18" ht="26.25" customHeight="1" thickTop="1">
      <c r="B31" s="13"/>
      <c r="C31" s="14" t="s">
        <v>2</v>
      </c>
      <c r="D31" s="15">
        <f>SUM(D27:D30)</f>
        <v>415</v>
      </c>
      <c r="E31" s="15">
        <f>SUM(E27:E30)</f>
        <v>546</v>
      </c>
      <c r="F31" s="13"/>
      <c r="G31" s="14" t="s">
        <v>2</v>
      </c>
      <c r="H31" s="15">
        <f>SUM(H27:H30)</f>
        <v>415</v>
      </c>
      <c r="I31" s="34">
        <f>SUM(I27:I30)</f>
        <v>558</v>
      </c>
      <c r="K31" s="13"/>
      <c r="L31" s="14" t="s">
        <v>2</v>
      </c>
      <c r="M31" s="15">
        <f>SUM(M27:M30)</f>
        <v>420</v>
      </c>
      <c r="N31" s="15">
        <f>SUM(N27:N30)</f>
        <v>549</v>
      </c>
      <c r="O31" s="13"/>
      <c r="P31" s="14" t="s">
        <v>2</v>
      </c>
      <c r="Q31" s="15">
        <f>SUM(Q27:Q30)</f>
        <v>470</v>
      </c>
      <c r="R31" s="34">
        <f>SUM(R27:R30)</f>
        <v>592</v>
      </c>
    </row>
    <row r="32" spans="2:18" ht="26.25" customHeight="1">
      <c r="B32" s="36"/>
      <c r="C32" s="37"/>
      <c r="D32" s="39" t="s">
        <v>13</v>
      </c>
      <c r="E32" s="16"/>
      <c r="F32" s="36"/>
      <c r="G32" s="37"/>
      <c r="H32" s="39" t="s">
        <v>13</v>
      </c>
      <c r="I32" s="35">
        <v>90</v>
      </c>
      <c r="K32" s="36"/>
      <c r="L32" s="37"/>
      <c r="M32" s="39" t="s">
        <v>13</v>
      </c>
      <c r="N32" s="16"/>
      <c r="O32" s="36"/>
      <c r="P32" s="37"/>
      <c r="Q32" s="39" t="s">
        <v>13</v>
      </c>
      <c r="R32" s="35">
        <v>90</v>
      </c>
    </row>
    <row r="33" spans="2:18" ht="23.25" customHeight="1" thickBot="1">
      <c r="B33" s="17"/>
      <c r="C33" s="31"/>
      <c r="D33" s="38" t="s">
        <v>19</v>
      </c>
      <c r="E33" s="18">
        <f>E31+E32</f>
        <v>546</v>
      </c>
      <c r="F33" s="17"/>
      <c r="G33" s="31"/>
      <c r="H33" s="38" t="s">
        <v>20</v>
      </c>
      <c r="I33" s="19">
        <f>I31+I32</f>
        <v>648</v>
      </c>
      <c r="K33" s="17"/>
      <c r="L33" s="31"/>
      <c r="M33" s="38" t="s">
        <v>19</v>
      </c>
      <c r="N33" s="18">
        <f>N31+N32</f>
        <v>549</v>
      </c>
      <c r="O33" s="17"/>
      <c r="P33" s="31"/>
      <c r="Q33" s="38" t="s">
        <v>20</v>
      </c>
      <c r="R33" s="19">
        <f>R31+R32</f>
        <v>682</v>
      </c>
    </row>
    <row r="34" ht="15" thickBot="1"/>
    <row r="35" spans="2:18" ht="15.75" thickBot="1">
      <c r="B35" s="169" t="s">
        <v>74</v>
      </c>
      <c r="C35" s="170"/>
      <c r="D35" s="170"/>
      <c r="E35" s="170"/>
      <c r="F35" s="170"/>
      <c r="G35" s="170"/>
      <c r="H35" s="170"/>
      <c r="I35" s="171"/>
      <c r="K35" s="169" t="s">
        <v>75</v>
      </c>
      <c r="L35" s="170"/>
      <c r="M35" s="170"/>
      <c r="N35" s="170"/>
      <c r="O35" s="170"/>
      <c r="P35" s="170"/>
      <c r="Q35" s="170"/>
      <c r="R35" s="171"/>
    </row>
    <row r="36" spans="2:18" ht="15.75" thickBot="1">
      <c r="B36" s="3" t="s">
        <v>58</v>
      </c>
      <c r="C36" s="40"/>
      <c r="D36" s="40"/>
      <c r="E36" s="40"/>
      <c r="F36" s="40" t="s">
        <v>59</v>
      </c>
      <c r="G36" s="40"/>
      <c r="H36" s="40"/>
      <c r="I36" s="41"/>
      <c r="K36" s="3" t="s">
        <v>48</v>
      </c>
      <c r="L36" s="40"/>
      <c r="M36" s="40"/>
      <c r="N36" s="40"/>
      <c r="O36" s="3" t="s">
        <v>47</v>
      </c>
      <c r="P36" s="40"/>
      <c r="Q36" s="40"/>
      <c r="R36" s="41"/>
    </row>
    <row r="37" spans="2:18" ht="22.5" customHeight="1">
      <c r="B37" s="32" t="s">
        <v>60</v>
      </c>
      <c r="C37" s="5" t="s">
        <v>0</v>
      </c>
      <c r="D37" s="6" t="s">
        <v>11</v>
      </c>
      <c r="E37" s="6" t="s">
        <v>12</v>
      </c>
      <c r="F37" s="32" t="s">
        <v>61</v>
      </c>
      <c r="G37" s="5" t="s">
        <v>0</v>
      </c>
      <c r="H37" s="6" t="s">
        <v>11</v>
      </c>
      <c r="I37" s="7" t="s">
        <v>12</v>
      </c>
      <c r="K37" s="32" t="s">
        <v>60</v>
      </c>
      <c r="L37" s="5" t="s">
        <v>0</v>
      </c>
      <c r="M37" s="6" t="s">
        <v>11</v>
      </c>
      <c r="N37" s="6" t="s">
        <v>12</v>
      </c>
      <c r="O37" s="32" t="s">
        <v>61</v>
      </c>
      <c r="P37" s="5" t="s">
        <v>0</v>
      </c>
      <c r="Q37" s="6" t="s">
        <v>11</v>
      </c>
      <c r="R37" s="7" t="s">
        <v>12</v>
      </c>
    </row>
    <row r="38" spans="2:18" ht="26.25" customHeight="1">
      <c r="B38" s="33" t="s">
        <v>33</v>
      </c>
      <c r="C38" s="2">
        <v>37</v>
      </c>
      <c r="D38" s="8">
        <v>176</v>
      </c>
      <c r="E38" s="8">
        <f>IF(D38="","",D38+C38)</f>
        <v>213</v>
      </c>
      <c r="F38" s="33" t="s">
        <v>64</v>
      </c>
      <c r="G38" s="2">
        <v>29</v>
      </c>
      <c r="H38" s="8">
        <v>140</v>
      </c>
      <c r="I38" s="9">
        <f>IF(H38="","",H38+G38)</f>
        <v>169</v>
      </c>
      <c r="K38" s="33" t="s">
        <v>32</v>
      </c>
      <c r="L38" s="2">
        <v>42</v>
      </c>
      <c r="M38" s="8">
        <v>212</v>
      </c>
      <c r="N38" s="8">
        <f>IF(M38="","",M38+L38)</f>
        <v>254</v>
      </c>
      <c r="O38" s="33" t="s">
        <v>39</v>
      </c>
      <c r="P38" s="2">
        <v>34</v>
      </c>
      <c r="Q38" s="8">
        <v>150</v>
      </c>
      <c r="R38" s="9">
        <f>IF(Q38="","",Q38+P38)</f>
        <v>184</v>
      </c>
    </row>
    <row r="39" spans="2:18" ht="26.25" customHeight="1">
      <c r="B39" s="33" t="s">
        <v>62</v>
      </c>
      <c r="C39" s="2">
        <v>42</v>
      </c>
      <c r="D39" s="8">
        <v>148</v>
      </c>
      <c r="E39" s="8">
        <f>IF(D39="","",D39+C39)</f>
        <v>190</v>
      </c>
      <c r="F39" s="33" t="s">
        <v>65</v>
      </c>
      <c r="G39" s="2">
        <v>42</v>
      </c>
      <c r="H39" s="8">
        <v>160</v>
      </c>
      <c r="I39" s="9">
        <f>IF(H39="","",H39+G39)</f>
        <v>202</v>
      </c>
      <c r="K39" s="33" t="s">
        <v>50</v>
      </c>
      <c r="L39" s="2">
        <v>52</v>
      </c>
      <c r="M39" s="8">
        <v>163</v>
      </c>
      <c r="N39" s="8">
        <f>IF(M39="","",M39+L39)</f>
        <v>215</v>
      </c>
      <c r="O39" s="33" t="s">
        <v>40</v>
      </c>
      <c r="P39" s="2">
        <v>38</v>
      </c>
      <c r="Q39" s="8">
        <v>171</v>
      </c>
      <c r="R39" s="9">
        <f>IF(Q39="","",Q39+P39)</f>
        <v>209</v>
      </c>
    </row>
    <row r="40" spans="2:18" ht="26.25" customHeight="1">
      <c r="B40" s="33" t="s">
        <v>63</v>
      </c>
      <c r="C40" s="2">
        <v>46</v>
      </c>
      <c r="D40" s="8">
        <v>161</v>
      </c>
      <c r="E40" s="8">
        <f>IF(D40="","",D40+C40)</f>
        <v>207</v>
      </c>
      <c r="F40" s="33" t="s">
        <v>29</v>
      </c>
      <c r="G40" s="2">
        <v>29</v>
      </c>
      <c r="H40" s="8">
        <v>205</v>
      </c>
      <c r="I40" s="9">
        <f>IF(H40="","",H40+G40)</f>
        <v>234</v>
      </c>
      <c r="K40" s="33" t="s">
        <v>111</v>
      </c>
      <c r="L40" s="2">
        <v>37</v>
      </c>
      <c r="M40" s="8">
        <v>168</v>
      </c>
      <c r="N40" s="8">
        <f>IF(M40="","",M40+L40)</f>
        <v>205</v>
      </c>
      <c r="O40" s="33" t="s">
        <v>41</v>
      </c>
      <c r="P40" s="2">
        <v>25</v>
      </c>
      <c r="Q40" s="8">
        <v>143</v>
      </c>
      <c r="R40" s="9">
        <f>IF(Q40="","",Q40+P40)</f>
        <v>168</v>
      </c>
    </row>
    <row r="41" spans="2:18" ht="19.5" customHeight="1" thickBot="1">
      <c r="B41" s="10"/>
      <c r="C41" s="42">
        <f>SUM(C38:C40)</f>
        <v>125</v>
      </c>
      <c r="D41" s="11"/>
      <c r="E41" s="11"/>
      <c r="F41" s="10"/>
      <c r="G41" s="42">
        <f>SUM(G38:G40)</f>
        <v>100</v>
      </c>
      <c r="H41" s="11"/>
      <c r="I41" s="12"/>
      <c r="K41" s="10"/>
      <c r="L41" s="42">
        <f>SUM(L38:L40)</f>
        <v>131</v>
      </c>
      <c r="M41" s="11"/>
      <c r="N41" s="11"/>
      <c r="O41" s="10"/>
      <c r="P41" s="42">
        <f>SUM(P38:P40)</f>
        <v>97</v>
      </c>
      <c r="Q41" s="11"/>
      <c r="R41" s="12"/>
    </row>
    <row r="42" spans="2:18" ht="26.25" customHeight="1" thickTop="1">
      <c r="B42" s="13"/>
      <c r="C42" s="14" t="s">
        <v>2</v>
      </c>
      <c r="D42" s="15">
        <f>SUM(D38:D41)</f>
        <v>485</v>
      </c>
      <c r="E42" s="15">
        <f>SUM(E38:E41)</f>
        <v>610</v>
      </c>
      <c r="F42" s="13"/>
      <c r="G42" s="14" t="s">
        <v>2</v>
      </c>
      <c r="H42" s="15">
        <f>SUM(H38:H41)</f>
        <v>505</v>
      </c>
      <c r="I42" s="34">
        <f>SUM(I38:I41)</f>
        <v>605</v>
      </c>
      <c r="K42" s="13"/>
      <c r="L42" s="14" t="s">
        <v>2</v>
      </c>
      <c r="M42" s="15">
        <f>SUM(M38:M41)</f>
        <v>543</v>
      </c>
      <c r="N42" s="15">
        <f>SUM(N38:N41)</f>
        <v>674</v>
      </c>
      <c r="O42" s="13"/>
      <c r="P42" s="14" t="s">
        <v>2</v>
      </c>
      <c r="Q42" s="15">
        <f>SUM(Q38:Q41)</f>
        <v>464</v>
      </c>
      <c r="R42" s="34">
        <f>SUM(R38:R41)</f>
        <v>561</v>
      </c>
    </row>
    <row r="43" spans="2:18" ht="26.25" customHeight="1">
      <c r="B43" s="36"/>
      <c r="C43" s="37"/>
      <c r="D43" s="39" t="s">
        <v>13</v>
      </c>
      <c r="E43" s="16">
        <v>90</v>
      </c>
      <c r="F43" s="36"/>
      <c r="G43" s="37"/>
      <c r="H43" s="39" t="s">
        <v>13</v>
      </c>
      <c r="I43" s="35">
        <v>20</v>
      </c>
      <c r="K43" s="36"/>
      <c r="L43" s="37"/>
      <c r="M43" s="39" t="s">
        <v>13</v>
      </c>
      <c r="N43" s="16">
        <v>90</v>
      </c>
      <c r="O43" s="36"/>
      <c r="P43" s="37"/>
      <c r="Q43" s="39" t="s">
        <v>13</v>
      </c>
      <c r="R43" s="35"/>
    </row>
    <row r="44" spans="2:18" ht="23.25" customHeight="1" thickBot="1">
      <c r="B44" s="17"/>
      <c r="C44" s="31"/>
      <c r="D44" s="38" t="s">
        <v>19</v>
      </c>
      <c r="E44" s="18">
        <f>E42+E43</f>
        <v>700</v>
      </c>
      <c r="F44" s="17"/>
      <c r="G44" s="31"/>
      <c r="H44" s="38" t="s">
        <v>20</v>
      </c>
      <c r="I44" s="19">
        <f>I42+I43</f>
        <v>625</v>
      </c>
      <c r="K44" s="17"/>
      <c r="L44" s="31"/>
      <c r="M44" s="38" t="s">
        <v>19</v>
      </c>
      <c r="N44" s="18">
        <f>N42+N43</f>
        <v>764</v>
      </c>
      <c r="O44" s="17"/>
      <c r="P44" s="31"/>
      <c r="Q44" s="38" t="s">
        <v>20</v>
      </c>
      <c r="R44" s="19">
        <f>R42+R43</f>
        <v>561</v>
      </c>
    </row>
    <row r="45" ht="15" thickBot="1"/>
    <row r="46" spans="2:18" ht="15.75" thickBot="1">
      <c r="B46" s="169" t="s">
        <v>74</v>
      </c>
      <c r="C46" s="170"/>
      <c r="D46" s="170"/>
      <c r="E46" s="170"/>
      <c r="F46" s="170"/>
      <c r="G46" s="170"/>
      <c r="H46" s="170"/>
      <c r="I46" s="171"/>
      <c r="K46" s="169" t="s">
        <v>75</v>
      </c>
      <c r="L46" s="170"/>
      <c r="M46" s="170"/>
      <c r="N46" s="170"/>
      <c r="O46" s="170"/>
      <c r="P46" s="170"/>
      <c r="Q46" s="170"/>
      <c r="R46" s="171"/>
    </row>
    <row r="47" spans="2:18" ht="15.75" thickBot="1">
      <c r="B47" s="3" t="s">
        <v>66</v>
      </c>
      <c r="C47" s="40"/>
      <c r="D47" s="40"/>
      <c r="E47" s="40"/>
      <c r="F47" s="40" t="s">
        <v>67</v>
      </c>
      <c r="G47" s="40"/>
      <c r="H47" s="40"/>
      <c r="I47" s="41"/>
      <c r="K47" s="3" t="s">
        <v>58</v>
      </c>
      <c r="L47" s="40"/>
      <c r="M47" s="40"/>
      <c r="N47" s="40"/>
      <c r="O47" s="3" t="s">
        <v>49</v>
      </c>
      <c r="P47" s="40"/>
      <c r="Q47" s="40"/>
      <c r="R47" s="41"/>
    </row>
    <row r="48" spans="2:18" ht="22.5" customHeight="1">
      <c r="B48" s="32" t="s">
        <v>68</v>
      </c>
      <c r="C48" s="5" t="s">
        <v>0</v>
      </c>
      <c r="D48" s="6" t="s">
        <v>11</v>
      </c>
      <c r="E48" s="6" t="s">
        <v>12</v>
      </c>
      <c r="F48" s="32" t="s">
        <v>69</v>
      </c>
      <c r="G48" s="5" t="s">
        <v>0</v>
      </c>
      <c r="H48" s="6" t="s">
        <v>11</v>
      </c>
      <c r="I48" s="7" t="s">
        <v>12</v>
      </c>
      <c r="K48" s="32" t="s">
        <v>68</v>
      </c>
      <c r="L48" s="5" t="s">
        <v>0</v>
      </c>
      <c r="M48" s="6" t="s">
        <v>11</v>
      </c>
      <c r="N48" s="6" t="s">
        <v>12</v>
      </c>
      <c r="O48" s="32" t="s">
        <v>69</v>
      </c>
      <c r="P48" s="5" t="s">
        <v>0</v>
      </c>
      <c r="Q48" s="6" t="s">
        <v>11</v>
      </c>
      <c r="R48" s="7" t="s">
        <v>12</v>
      </c>
    </row>
    <row r="49" spans="2:18" ht="26.25" customHeight="1">
      <c r="B49" s="33" t="s">
        <v>34</v>
      </c>
      <c r="C49" s="2">
        <v>37</v>
      </c>
      <c r="D49" s="8">
        <v>137</v>
      </c>
      <c r="E49" s="8">
        <f>IF(D49="","",D49+C49)</f>
        <v>174</v>
      </c>
      <c r="F49" s="33" t="s">
        <v>30</v>
      </c>
      <c r="G49" s="2">
        <v>59</v>
      </c>
      <c r="H49" s="8">
        <v>167</v>
      </c>
      <c r="I49" s="9">
        <f>IF(H49="","",H49+G49)</f>
        <v>226</v>
      </c>
      <c r="K49" s="33" t="s">
        <v>33</v>
      </c>
      <c r="L49" s="2">
        <v>37</v>
      </c>
      <c r="M49" s="8">
        <v>163</v>
      </c>
      <c r="N49" s="8">
        <f>IF(M49="","",M49+L49)</f>
        <v>200</v>
      </c>
      <c r="O49" s="33" t="s">
        <v>28</v>
      </c>
      <c r="P49" s="2">
        <v>46</v>
      </c>
      <c r="Q49" s="8">
        <v>160</v>
      </c>
      <c r="R49" s="9">
        <f>IF(Q49="","",Q49+P49)</f>
        <v>206</v>
      </c>
    </row>
    <row r="50" spans="2:18" ht="26.25" customHeight="1">
      <c r="B50" s="33" t="s">
        <v>70</v>
      </c>
      <c r="C50" s="2">
        <v>42</v>
      </c>
      <c r="D50" s="8">
        <v>156</v>
      </c>
      <c r="E50" s="8">
        <f>IF(D50="","",D50+C50)</f>
        <v>198</v>
      </c>
      <c r="F50" s="33" t="s">
        <v>72</v>
      </c>
      <c r="G50" s="2">
        <v>38</v>
      </c>
      <c r="H50" s="8">
        <v>158</v>
      </c>
      <c r="I50" s="9">
        <f>IF(H50="","",H50+G50)</f>
        <v>196</v>
      </c>
      <c r="K50" s="33" t="s">
        <v>62</v>
      </c>
      <c r="L50" s="2">
        <v>42</v>
      </c>
      <c r="M50" s="8">
        <v>179</v>
      </c>
      <c r="N50" s="8">
        <f>IF(M50="","",M50+L50)</f>
        <v>221</v>
      </c>
      <c r="O50" s="33" t="s">
        <v>51</v>
      </c>
      <c r="P50" s="2">
        <v>51</v>
      </c>
      <c r="Q50" s="8">
        <v>159</v>
      </c>
      <c r="R50" s="9">
        <f>IF(Q50="","",Q50+P50)</f>
        <v>210</v>
      </c>
    </row>
    <row r="51" spans="2:18" ht="26.25" customHeight="1">
      <c r="B51" s="33" t="s">
        <v>71</v>
      </c>
      <c r="C51" s="2">
        <v>45</v>
      </c>
      <c r="D51" s="8">
        <v>139</v>
      </c>
      <c r="E51" s="8">
        <f>IF(D51="","",D51+C51)</f>
        <v>184</v>
      </c>
      <c r="F51" s="33" t="s">
        <v>73</v>
      </c>
      <c r="G51" s="2">
        <v>45</v>
      </c>
      <c r="H51" s="8">
        <v>177</v>
      </c>
      <c r="I51" s="9">
        <f>IF(H51="","",H51+G51)</f>
        <v>222</v>
      </c>
      <c r="K51" s="33" t="s">
        <v>63</v>
      </c>
      <c r="L51" s="2">
        <v>46</v>
      </c>
      <c r="M51" s="8">
        <v>161</v>
      </c>
      <c r="N51" s="8">
        <f>IF(M51="","",M51+L51)</f>
        <v>207</v>
      </c>
      <c r="O51" s="33" t="s">
        <v>9</v>
      </c>
      <c r="P51" s="2">
        <v>46</v>
      </c>
      <c r="Q51" s="8">
        <v>141</v>
      </c>
      <c r="R51" s="9">
        <f>IF(Q51="","",Q51+P51)</f>
        <v>187</v>
      </c>
    </row>
    <row r="52" spans="2:18" ht="19.5" customHeight="1" thickBot="1">
      <c r="B52" s="10"/>
      <c r="C52" s="42">
        <f>SUM(C49:C51)</f>
        <v>124</v>
      </c>
      <c r="D52" s="11"/>
      <c r="E52" s="11"/>
      <c r="F52" s="10"/>
      <c r="G52" s="42">
        <f>SUM(G49:G51)</f>
        <v>142</v>
      </c>
      <c r="H52" s="11"/>
      <c r="I52" s="12"/>
      <c r="K52" s="10"/>
      <c r="L52" s="42">
        <f>SUM(L49:L51)</f>
        <v>125</v>
      </c>
      <c r="M52" s="11"/>
      <c r="N52" s="11"/>
      <c r="O52" s="10"/>
      <c r="P52" s="42">
        <f>SUM(P49:P51)</f>
        <v>143</v>
      </c>
      <c r="Q52" s="11"/>
      <c r="R52" s="12"/>
    </row>
    <row r="53" spans="2:18" ht="26.25" customHeight="1" thickTop="1">
      <c r="B53" s="13"/>
      <c r="C53" s="14" t="s">
        <v>2</v>
      </c>
      <c r="D53" s="15">
        <f>SUM(D49:D52)</f>
        <v>432</v>
      </c>
      <c r="E53" s="15">
        <f>SUM(E49:E52)</f>
        <v>556</v>
      </c>
      <c r="F53" s="13"/>
      <c r="G53" s="14" t="s">
        <v>2</v>
      </c>
      <c r="H53" s="15">
        <f>SUM(H49:H52)</f>
        <v>502</v>
      </c>
      <c r="I53" s="34">
        <f>SUM(I49:I52)</f>
        <v>644</v>
      </c>
      <c r="K53" s="13"/>
      <c r="L53" s="14" t="s">
        <v>2</v>
      </c>
      <c r="M53" s="15">
        <f>SUM(M49:M52)</f>
        <v>503</v>
      </c>
      <c r="N53" s="15">
        <f>SUM(N49:N52)</f>
        <v>628</v>
      </c>
      <c r="O53" s="13"/>
      <c r="P53" s="14" t="s">
        <v>2</v>
      </c>
      <c r="Q53" s="15">
        <f>SUM(Q49:Q52)</f>
        <v>460</v>
      </c>
      <c r="R53" s="34">
        <f>SUM(R49:R52)</f>
        <v>603</v>
      </c>
    </row>
    <row r="54" spans="2:18" ht="26.25" customHeight="1">
      <c r="B54" s="36"/>
      <c r="C54" s="37"/>
      <c r="D54" s="39" t="s">
        <v>13</v>
      </c>
      <c r="E54" s="16"/>
      <c r="F54" s="36"/>
      <c r="G54" s="37"/>
      <c r="H54" s="39" t="s">
        <v>13</v>
      </c>
      <c r="I54" s="35">
        <v>90</v>
      </c>
      <c r="K54" s="36"/>
      <c r="L54" s="37"/>
      <c r="M54" s="39" t="s">
        <v>13</v>
      </c>
      <c r="N54" s="16">
        <v>90</v>
      </c>
      <c r="O54" s="36"/>
      <c r="P54" s="37"/>
      <c r="Q54" s="39" t="s">
        <v>13</v>
      </c>
      <c r="R54" s="35"/>
    </row>
    <row r="55" spans="2:18" ht="23.25" customHeight="1" thickBot="1">
      <c r="B55" s="17"/>
      <c r="C55" s="31"/>
      <c r="D55" s="38" t="s">
        <v>19</v>
      </c>
      <c r="E55" s="18">
        <f>E53+E54</f>
        <v>556</v>
      </c>
      <c r="F55" s="17"/>
      <c r="G55" s="31"/>
      <c r="H55" s="38" t="s">
        <v>20</v>
      </c>
      <c r="I55" s="19">
        <f>I53+I54</f>
        <v>734</v>
      </c>
      <c r="K55" s="17"/>
      <c r="L55" s="31"/>
      <c r="M55" s="38" t="s">
        <v>19</v>
      </c>
      <c r="N55" s="18">
        <f>N53+N54</f>
        <v>718</v>
      </c>
      <c r="O55" s="17"/>
      <c r="P55" s="31"/>
      <c r="Q55" s="38" t="s">
        <v>20</v>
      </c>
      <c r="R55" s="19">
        <f>R53+R54</f>
        <v>603</v>
      </c>
    </row>
    <row r="56" ht="15" thickBot="1"/>
    <row r="57" spans="2:18" ht="15.75" thickBot="1">
      <c r="B57" s="169" t="s">
        <v>76</v>
      </c>
      <c r="C57" s="170"/>
      <c r="D57" s="170"/>
      <c r="E57" s="170"/>
      <c r="F57" s="170"/>
      <c r="G57" s="170"/>
      <c r="H57" s="170"/>
      <c r="I57" s="171"/>
      <c r="K57" s="169" t="s">
        <v>77</v>
      </c>
      <c r="L57" s="170"/>
      <c r="M57" s="170"/>
      <c r="N57" s="170"/>
      <c r="O57" s="170"/>
      <c r="P57" s="170"/>
      <c r="Q57" s="170"/>
      <c r="R57" s="171"/>
    </row>
    <row r="58" spans="2:18" ht="22.5" customHeight="1" thickBot="1">
      <c r="B58" s="3" t="s">
        <v>48</v>
      </c>
      <c r="C58" s="40"/>
      <c r="D58" s="40"/>
      <c r="E58" s="40"/>
      <c r="F58" s="40" t="s">
        <v>67</v>
      </c>
      <c r="G58" s="40"/>
      <c r="H58" s="40"/>
      <c r="I58" s="41"/>
      <c r="K58" s="3" t="s">
        <v>45</v>
      </c>
      <c r="L58" s="40"/>
      <c r="M58" s="40"/>
      <c r="N58" s="40"/>
      <c r="O58" s="40" t="s">
        <v>66</v>
      </c>
      <c r="P58" s="40"/>
      <c r="Q58" s="40"/>
      <c r="R58" s="41"/>
    </row>
    <row r="59" spans="2:18" ht="26.25" customHeight="1">
      <c r="B59" s="32" t="s">
        <v>17</v>
      </c>
      <c r="C59" s="5" t="s">
        <v>0</v>
      </c>
      <c r="D59" s="6" t="s">
        <v>11</v>
      </c>
      <c r="E59" s="6" t="s">
        <v>12</v>
      </c>
      <c r="F59" s="32" t="s">
        <v>18</v>
      </c>
      <c r="G59" s="5" t="s">
        <v>0</v>
      </c>
      <c r="H59" s="6" t="s">
        <v>11</v>
      </c>
      <c r="I59" s="7" t="s">
        <v>12</v>
      </c>
      <c r="K59" s="32" t="s">
        <v>17</v>
      </c>
      <c r="L59" s="5" t="s">
        <v>0</v>
      </c>
      <c r="M59" s="6" t="s">
        <v>11</v>
      </c>
      <c r="N59" s="6" t="s">
        <v>12</v>
      </c>
      <c r="O59" s="32" t="s">
        <v>18</v>
      </c>
      <c r="P59" s="5" t="s">
        <v>0</v>
      </c>
      <c r="Q59" s="6" t="s">
        <v>11</v>
      </c>
      <c r="R59" s="7" t="s">
        <v>12</v>
      </c>
    </row>
    <row r="60" spans="2:18" ht="26.25" customHeight="1">
      <c r="B60" s="33" t="s">
        <v>32</v>
      </c>
      <c r="C60" s="2">
        <v>42</v>
      </c>
      <c r="D60" s="8">
        <v>189</v>
      </c>
      <c r="E60" s="8">
        <f>IF(D60="","",D60+C60)</f>
        <v>231</v>
      </c>
      <c r="F60" s="33" t="s">
        <v>30</v>
      </c>
      <c r="G60" s="2">
        <v>59</v>
      </c>
      <c r="H60" s="8">
        <v>161</v>
      </c>
      <c r="I60" s="9">
        <f>IF(H60="","",H60+G60)</f>
        <v>220</v>
      </c>
      <c r="K60" s="33" t="s">
        <v>14</v>
      </c>
      <c r="L60" s="2">
        <v>42</v>
      </c>
      <c r="M60" s="8">
        <v>181</v>
      </c>
      <c r="N60" s="8">
        <f>IF(M60="","",M60+L60)</f>
        <v>223</v>
      </c>
      <c r="O60" s="33" t="s">
        <v>34</v>
      </c>
      <c r="P60" s="2">
        <v>37</v>
      </c>
      <c r="Q60" s="8">
        <v>160</v>
      </c>
      <c r="R60" s="9">
        <f>IF(Q60="","",Q60+P60)</f>
        <v>197</v>
      </c>
    </row>
    <row r="61" spans="2:18" ht="26.25" customHeight="1">
      <c r="B61" s="33" t="s">
        <v>50</v>
      </c>
      <c r="C61" s="2">
        <v>52</v>
      </c>
      <c r="D61" s="8">
        <v>154</v>
      </c>
      <c r="E61" s="8">
        <f>IF(D61="","",D61+C61)</f>
        <v>206</v>
      </c>
      <c r="F61" s="33" t="s">
        <v>72</v>
      </c>
      <c r="G61" s="2">
        <v>38</v>
      </c>
      <c r="H61" s="8">
        <v>167</v>
      </c>
      <c r="I61" s="9">
        <f>IF(H61="","",H61+G61)</f>
        <v>205</v>
      </c>
      <c r="K61" s="33" t="s">
        <v>15</v>
      </c>
      <c r="L61" s="2">
        <v>38</v>
      </c>
      <c r="M61" s="8">
        <v>136</v>
      </c>
      <c r="N61" s="8">
        <f>IF(M61="","",M61+L61)</f>
        <v>174</v>
      </c>
      <c r="O61" s="33" t="s">
        <v>70</v>
      </c>
      <c r="P61" s="2">
        <v>42</v>
      </c>
      <c r="Q61" s="8">
        <v>152</v>
      </c>
      <c r="R61" s="9">
        <f>IF(Q61="","",Q61+P61)</f>
        <v>194</v>
      </c>
    </row>
    <row r="62" spans="2:18" ht="26.25" customHeight="1">
      <c r="B62" s="33" t="s">
        <v>111</v>
      </c>
      <c r="C62" s="2">
        <v>37</v>
      </c>
      <c r="D62" s="8">
        <v>167</v>
      </c>
      <c r="E62" s="8">
        <f>IF(D62="","",D62+C62)</f>
        <v>204</v>
      </c>
      <c r="F62" s="33" t="s">
        <v>73</v>
      </c>
      <c r="G62" s="2">
        <v>45</v>
      </c>
      <c r="H62" s="8">
        <v>150</v>
      </c>
      <c r="I62" s="9">
        <f>IF(H62="","",H62+G62)</f>
        <v>195</v>
      </c>
      <c r="K62" s="33" t="s">
        <v>16</v>
      </c>
      <c r="L62" s="2">
        <v>42</v>
      </c>
      <c r="M62" s="8">
        <v>147</v>
      </c>
      <c r="N62" s="8">
        <f>IF(M62="","",M62+L62)</f>
        <v>189</v>
      </c>
      <c r="O62" s="33" t="s">
        <v>71</v>
      </c>
      <c r="P62" s="2">
        <v>45</v>
      </c>
      <c r="Q62" s="8">
        <v>133</v>
      </c>
      <c r="R62" s="9">
        <f>IF(Q62="","",Q62+P62)</f>
        <v>178</v>
      </c>
    </row>
    <row r="63" spans="2:18" ht="19.5" customHeight="1" thickBot="1">
      <c r="B63" s="10"/>
      <c r="C63" s="42">
        <f>SUM(C60:C62)</f>
        <v>131</v>
      </c>
      <c r="D63" s="11"/>
      <c r="E63" s="11"/>
      <c r="F63" s="10"/>
      <c r="G63" s="42">
        <f>SUM(G60:G62)</f>
        <v>142</v>
      </c>
      <c r="H63" s="11"/>
      <c r="I63" s="12"/>
      <c r="K63" s="10"/>
      <c r="L63" s="42">
        <f>SUM(L60:L62)</f>
        <v>122</v>
      </c>
      <c r="M63" s="11"/>
      <c r="N63" s="11"/>
      <c r="O63" s="10"/>
      <c r="P63" s="42">
        <f>SUM(P60:P62)</f>
        <v>124</v>
      </c>
      <c r="Q63" s="11"/>
      <c r="R63" s="12"/>
    </row>
    <row r="64" spans="2:18" ht="26.25" customHeight="1" thickTop="1">
      <c r="B64" s="13"/>
      <c r="C64" s="14" t="s">
        <v>2</v>
      </c>
      <c r="D64" s="15">
        <f>SUM(D60:D63)</f>
        <v>510</v>
      </c>
      <c r="E64" s="15">
        <f>SUM(E60:E63)</f>
        <v>641</v>
      </c>
      <c r="F64" s="13"/>
      <c r="G64" s="14" t="s">
        <v>2</v>
      </c>
      <c r="H64" s="15">
        <f>SUM(H60:H63)</f>
        <v>478</v>
      </c>
      <c r="I64" s="34">
        <f>SUM(I60:I63)</f>
        <v>620</v>
      </c>
      <c r="K64" s="13"/>
      <c r="L64" s="14" t="s">
        <v>2</v>
      </c>
      <c r="M64" s="15">
        <f>SUM(M60:M63)</f>
        <v>464</v>
      </c>
      <c r="N64" s="15">
        <f>SUM(N60:N63)</f>
        <v>586</v>
      </c>
      <c r="O64" s="13"/>
      <c r="P64" s="14" t="s">
        <v>2</v>
      </c>
      <c r="Q64" s="15">
        <f>SUM(Q60:Q63)</f>
        <v>445</v>
      </c>
      <c r="R64" s="34">
        <f>SUM(R60:R63)</f>
        <v>569</v>
      </c>
    </row>
    <row r="65" spans="2:18" ht="23.25" customHeight="1">
      <c r="B65" s="36"/>
      <c r="C65" s="37"/>
      <c r="D65" s="39" t="s">
        <v>13</v>
      </c>
      <c r="E65" s="16">
        <v>90</v>
      </c>
      <c r="F65" s="36"/>
      <c r="G65" s="37"/>
      <c r="H65" s="39" t="s">
        <v>13</v>
      </c>
      <c r="I65" s="35"/>
      <c r="K65" s="36"/>
      <c r="L65" s="37"/>
      <c r="M65" s="39" t="s">
        <v>13</v>
      </c>
      <c r="N65" s="16">
        <v>90</v>
      </c>
      <c r="O65" s="36"/>
      <c r="P65" s="37"/>
      <c r="Q65" s="39" t="s">
        <v>13</v>
      </c>
      <c r="R65" s="35"/>
    </row>
    <row r="66" spans="2:18" ht="23.25" customHeight="1" thickBot="1">
      <c r="B66" s="17"/>
      <c r="C66" s="31"/>
      <c r="D66" s="38" t="s">
        <v>19</v>
      </c>
      <c r="E66" s="18">
        <f>E64+E65</f>
        <v>731</v>
      </c>
      <c r="F66" s="17"/>
      <c r="G66" s="31"/>
      <c r="H66" s="38" t="s">
        <v>20</v>
      </c>
      <c r="I66" s="19">
        <f>I64+I65</f>
        <v>620</v>
      </c>
      <c r="K66" s="17"/>
      <c r="L66" s="31"/>
      <c r="M66" s="38" t="s">
        <v>19</v>
      </c>
      <c r="N66" s="18">
        <f>N64+N65</f>
        <v>676</v>
      </c>
      <c r="O66" s="17"/>
      <c r="P66" s="31"/>
      <c r="Q66" s="38" t="s">
        <v>20</v>
      </c>
      <c r="R66" s="19">
        <f>R64+R65</f>
        <v>569</v>
      </c>
    </row>
    <row r="67" ht="15" thickBot="1"/>
    <row r="68" spans="2:18" ht="15.75" thickBot="1">
      <c r="B68" s="169" t="s">
        <v>76</v>
      </c>
      <c r="C68" s="170"/>
      <c r="D68" s="170"/>
      <c r="E68" s="170"/>
      <c r="F68" s="170"/>
      <c r="G68" s="170"/>
      <c r="H68" s="170"/>
      <c r="I68" s="171"/>
      <c r="K68" s="169" t="s">
        <v>77</v>
      </c>
      <c r="L68" s="170"/>
      <c r="M68" s="170"/>
      <c r="N68" s="170"/>
      <c r="O68" s="170"/>
      <c r="P68" s="170"/>
      <c r="Q68" s="170"/>
      <c r="R68" s="171"/>
    </row>
    <row r="69" spans="2:18" ht="22.5" customHeight="1" thickBot="1">
      <c r="B69" s="3" t="s">
        <v>58</v>
      </c>
      <c r="C69" s="40"/>
      <c r="D69" s="40"/>
      <c r="E69" s="40"/>
      <c r="F69" s="3" t="s">
        <v>45</v>
      </c>
      <c r="G69" s="40"/>
      <c r="H69" s="40"/>
      <c r="I69" s="41"/>
      <c r="K69" s="3" t="s">
        <v>47</v>
      </c>
      <c r="L69" s="40"/>
      <c r="M69" s="40"/>
      <c r="N69" s="40"/>
      <c r="O69" s="3" t="s">
        <v>44</v>
      </c>
      <c r="P69" s="40"/>
      <c r="Q69" s="40"/>
      <c r="R69" s="41"/>
    </row>
    <row r="70" spans="2:18" ht="26.25" customHeight="1">
      <c r="B70" s="32" t="s">
        <v>35</v>
      </c>
      <c r="C70" s="5" t="s">
        <v>0</v>
      </c>
      <c r="D70" s="6" t="s">
        <v>11</v>
      </c>
      <c r="E70" s="6" t="s">
        <v>12</v>
      </c>
      <c r="F70" s="32" t="s">
        <v>36</v>
      </c>
      <c r="G70" s="5" t="s">
        <v>0</v>
      </c>
      <c r="H70" s="6" t="s">
        <v>11</v>
      </c>
      <c r="I70" s="7" t="s">
        <v>12</v>
      </c>
      <c r="K70" s="32" t="s">
        <v>35</v>
      </c>
      <c r="L70" s="5" t="s">
        <v>0</v>
      </c>
      <c r="M70" s="6" t="s">
        <v>11</v>
      </c>
      <c r="N70" s="6" t="s">
        <v>12</v>
      </c>
      <c r="O70" s="32" t="s">
        <v>36</v>
      </c>
      <c r="P70" s="5" t="s">
        <v>0</v>
      </c>
      <c r="Q70" s="6" t="s">
        <v>11</v>
      </c>
      <c r="R70" s="7" t="s">
        <v>12</v>
      </c>
    </row>
    <row r="71" spans="2:18" ht="26.25" customHeight="1">
      <c r="B71" s="33" t="s">
        <v>33</v>
      </c>
      <c r="C71" s="2">
        <v>37</v>
      </c>
      <c r="D71" s="8">
        <v>157</v>
      </c>
      <c r="E71" s="8">
        <f>IF(D71="","",D71+C71)</f>
        <v>194</v>
      </c>
      <c r="F71" s="33" t="s">
        <v>14</v>
      </c>
      <c r="G71" s="2">
        <v>42</v>
      </c>
      <c r="H71" s="8">
        <v>171</v>
      </c>
      <c r="I71" s="9">
        <f>IF(H71="","",H71+G71)</f>
        <v>213</v>
      </c>
      <c r="K71" s="33" t="s">
        <v>39</v>
      </c>
      <c r="L71" s="2">
        <v>34</v>
      </c>
      <c r="M71" s="8">
        <v>157</v>
      </c>
      <c r="N71" s="8">
        <f>IF(M71="","",M71+L71)</f>
        <v>191</v>
      </c>
      <c r="O71" s="33" t="s">
        <v>8</v>
      </c>
      <c r="P71" s="2">
        <v>28</v>
      </c>
      <c r="Q71" s="8">
        <v>168</v>
      </c>
      <c r="R71" s="9">
        <f>IF(Q71="","",Q71+P71)</f>
        <v>196</v>
      </c>
    </row>
    <row r="72" spans="2:18" ht="26.25" customHeight="1">
      <c r="B72" s="33" t="s">
        <v>62</v>
      </c>
      <c r="C72" s="2">
        <v>42</v>
      </c>
      <c r="D72" s="8">
        <v>169</v>
      </c>
      <c r="E72" s="8">
        <f>IF(D72="","",D72+C72)</f>
        <v>211</v>
      </c>
      <c r="F72" s="33" t="s">
        <v>15</v>
      </c>
      <c r="G72" s="2">
        <v>38</v>
      </c>
      <c r="H72" s="8">
        <v>136</v>
      </c>
      <c r="I72" s="9">
        <f>IF(H72="","",H72+G72)</f>
        <v>174</v>
      </c>
      <c r="K72" s="33" t="s">
        <v>40</v>
      </c>
      <c r="L72" s="2">
        <v>38</v>
      </c>
      <c r="M72" s="8">
        <v>181</v>
      </c>
      <c r="N72" s="8">
        <f>IF(M72="","",M72+L72)</f>
        <v>219</v>
      </c>
      <c r="O72" s="33" t="s">
        <v>9</v>
      </c>
      <c r="P72" s="2">
        <v>49</v>
      </c>
      <c r="Q72" s="8">
        <v>191</v>
      </c>
      <c r="R72" s="9">
        <f>IF(Q72="","",Q72+P72)</f>
        <v>240</v>
      </c>
    </row>
    <row r="73" spans="2:18" ht="26.25" customHeight="1">
      <c r="B73" s="33" t="s">
        <v>63</v>
      </c>
      <c r="C73" s="2">
        <v>46</v>
      </c>
      <c r="D73" s="8">
        <v>213</v>
      </c>
      <c r="E73" s="8">
        <f>IF(D73="","",D73+C73)</f>
        <v>259</v>
      </c>
      <c r="F73" s="33" t="s">
        <v>16</v>
      </c>
      <c r="G73" s="2">
        <v>42</v>
      </c>
      <c r="H73" s="8">
        <v>168</v>
      </c>
      <c r="I73" s="9">
        <f>IF(H73="","",H73+G73)</f>
        <v>210</v>
      </c>
      <c r="K73" s="33" t="s">
        <v>41</v>
      </c>
      <c r="L73" s="2">
        <v>25</v>
      </c>
      <c r="M73" s="8">
        <v>191</v>
      </c>
      <c r="N73" s="8">
        <f>IF(M73="","",M73+L73)</f>
        <v>216</v>
      </c>
      <c r="O73" s="33" t="s">
        <v>10</v>
      </c>
      <c r="P73" s="2">
        <v>48</v>
      </c>
      <c r="Q73" s="8">
        <v>161</v>
      </c>
      <c r="R73" s="9">
        <f>IF(Q73="","",Q73+P73)</f>
        <v>209</v>
      </c>
    </row>
    <row r="74" spans="2:18" ht="19.5" customHeight="1" thickBot="1">
      <c r="B74" s="10"/>
      <c r="C74" s="42">
        <f>SUM(C71:C73)</f>
        <v>125</v>
      </c>
      <c r="D74" s="11"/>
      <c r="E74" s="11"/>
      <c r="F74" s="10"/>
      <c r="G74" s="42">
        <f>SUM(G71:G73)</f>
        <v>122</v>
      </c>
      <c r="H74" s="11"/>
      <c r="I74" s="12"/>
      <c r="K74" s="10"/>
      <c r="L74" s="42">
        <f>SUM(L71:L73)</f>
        <v>97</v>
      </c>
      <c r="M74" s="11"/>
      <c r="N74" s="11"/>
      <c r="O74" s="10"/>
      <c r="P74" s="42">
        <f>SUM(P71:P73)</f>
        <v>125</v>
      </c>
      <c r="Q74" s="11"/>
      <c r="R74" s="12"/>
    </row>
    <row r="75" spans="2:18" ht="26.25" customHeight="1" thickTop="1">
      <c r="B75" s="13"/>
      <c r="C75" s="14" t="s">
        <v>2</v>
      </c>
      <c r="D75" s="15">
        <f>SUM(D71:D74)</f>
        <v>539</v>
      </c>
      <c r="E75" s="15">
        <f>SUM(E71:E74)</f>
        <v>664</v>
      </c>
      <c r="F75" s="13"/>
      <c r="G75" s="14" t="s">
        <v>2</v>
      </c>
      <c r="H75" s="15">
        <f>SUM(H71:H74)</f>
        <v>475</v>
      </c>
      <c r="I75" s="34">
        <f>SUM(I71:I74)</f>
        <v>597</v>
      </c>
      <c r="K75" s="13"/>
      <c r="L75" s="14" t="s">
        <v>2</v>
      </c>
      <c r="M75" s="15">
        <f>SUM(M71:M74)</f>
        <v>529</v>
      </c>
      <c r="N75" s="15">
        <f>SUM(N71:N74)</f>
        <v>626</v>
      </c>
      <c r="O75" s="13"/>
      <c r="P75" s="14" t="s">
        <v>2</v>
      </c>
      <c r="Q75" s="15">
        <f>SUM(Q71:Q74)</f>
        <v>520</v>
      </c>
      <c r="R75" s="34">
        <f>SUM(R71:R74)</f>
        <v>645</v>
      </c>
    </row>
    <row r="76" spans="2:18" ht="23.25" customHeight="1">
      <c r="B76" s="36"/>
      <c r="C76" s="37"/>
      <c r="D76" s="39" t="s">
        <v>13</v>
      </c>
      <c r="E76" s="16">
        <v>90</v>
      </c>
      <c r="F76" s="36"/>
      <c r="G76" s="37"/>
      <c r="H76" s="39" t="s">
        <v>13</v>
      </c>
      <c r="I76" s="35"/>
      <c r="K76" s="36"/>
      <c r="L76" s="37"/>
      <c r="M76" s="39" t="s">
        <v>13</v>
      </c>
      <c r="N76" s="16"/>
      <c r="O76" s="36"/>
      <c r="P76" s="37"/>
      <c r="Q76" s="39" t="s">
        <v>13</v>
      </c>
      <c r="R76" s="35">
        <v>90</v>
      </c>
    </row>
    <row r="77" spans="2:18" ht="23.25" customHeight="1" thickBot="1">
      <c r="B77" s="17"/>
      <c r="C77" s="31"/>
      <c r="D77" s="38" t="s">
        <v>19</v>
      </c>
      <c r="E77" s="18">
        <f>E75+E76</f>
        <v>754</v>
      </c>
      <c r="F77" s="17"/>
      <c r="G77" s="31"/>
      <c r="H77" s="38" t="s">
        <v>20</v>
      </c>
      <c r="I77" s="19">
        <f>I75+I76</f>
        <v>597</v>
      </c>
      <c r="K77" s="17"/>
      <c r="L77" s="31"/>
      <c r="M77" s="38" t="s">
        <v>19</v>
      </c>
      <c r="N77" s="18">
        <f>N75+N76</f>
        <v>626</v>
      </c>
      <c r="O77" s="17"/>
      <c r="P77" s="31"/>
      <c r="Q77" s="38" t="s">
        <v>20</v>
      </c>
      <c r="R77" s="19">
        <f>R75+R76</f>
        <v>735</v>
      </c>
    </row>
    <row r="78" ht="15" thickBot="1"/>
    <row r="79" spans="2:18" ht="15.75" thickBot="1">
      <c r="B79" s="169" t="s">
        <v>76</v>
      </c>
      <c r="C79" s="170"/>
      <c r="D79" s="170"/>
      <c r="E79" s="170"/>
      <c r="F79" s="170"/>
      <c r="G79" s="170"/>
      <c r="H79" s="170"/>
      <c r="I79" s="171"/>
      <c r="K79" s="169" t="s">
        <v>77</v>
      </c>
      <c r="L79" s="170"/>
      <c r="M79" s="170"/>
      <c r="N79" s="170"/>
      <c r="O79" s="170"/>
      <c r="P79" s="170"/>
      <c r="Q79" s="170"/>
      <c r="R79" s="171"/>
    </row>
    <row r="80" spans="2:18" ht="22.5" customHeight="1" thickBot="1">
      <c r="B80" s="3" t="s">
        <v>66</v>
      </c>
      <c r="C80" s="40"/>
      <c r="D80" s="40"/>
      <c r="E80" s="40"/>
      <c r="F80" s="3" t="s">
        <v>47</v>
      </c>
      <c r="G80" s="40"/>
      <c r="H80" s="40"/>
      <c r="I80" s="41"/>
      <c r="K80" s="3" t="s">
        <v>49</v>
      </c>
      <c r="L80" s="40"/>
      <c r="M80" s="40"/>
      <c r="N80" s="40"/>
      <c r="O80" s="3" t="s">
        <v>46</v>
      </c>
      <c r="P80" s="40"/>
      <c r="Q80" s="40"/>
      <c r="R80" s="41"/>
    </row>
    <row r="81" spans="2:18" ht="26.25" customHeight="1">
      <c r="B81" s="32" t="s">
        <v>42</v>
      </c>
      <c r="C81" s="5" t="s">
        <v>0</v>
      </c>
      <c r="D81" s="6" t="s">
        <v>11</v>
      </c>
      <c r="E81" s="6" t="s">
        <v>12</v>
      </c>
      <c r="F81" s="32" t="s">
        <v>43</v>
      </c>
      <c r="G81" s="5" t="s">
        <v>0</v>
      </c>
      <c r="H81" s="6" t="s">
        <v>11</v>
      </c>
      <c r="I81" s="7" t="s">
        <v>12</v>
      </c>
      <c r="K81" s="32" t="s">
        <v>42</v>
      </c>
      <c r="L81" s="5" t="s">
        <v>0</v>
      </c>
      <c r="M81" s="6" t="s">
        <v>11</v>
      </c>
      <c r="N81" s="6" t="s">
        <v>12</v>
      </c>
      <c r="O81" s="32" t="s">
        <v>43</v>
      </c>
      <c r="P81" s="5" t="s">
        <v>0</v>
      </c>
      <c r="Q81" s="6" t="s">
        <v>11</v>
      </c>
      <c r="R81" s="7" t="s">
        <v>12</v>
      </c>
    </row>
    <row r="82" spans="2:18" ht="26.25" customHeight="1">
      <c r="B82" s="33" t="s">
        <v>34</v>
      </c>
      <c r="C82" s="2">
        <v>37</v>
      </c>
      <c r="D82" s="8">
        <v>202</v>
      </c>
      <c r="E82" s="8">
        <f>IF(D82="","",D82+C82)</f>
        <v>239</v>
      </c>
      <c r="F82" s="33" t="s">
        <v>39</v>
      </c>
      <c r="G82" s="2">
        <v>34</v>
      </c>
      <c r="H82" s="8">
        <v>195</v>
      </c>
      <c r="I82" s="9">
        <f>IF(H82="","",H82+G82)</f>
        <v>229</v>
      </c>
      <c r="K82" s="33" t="s">
        <v>28</v>
      </c>
      <c r="L82" s="2">
        <v>46</v>
      </c>
      <c r="M82" s="8">
        <v>172</v>
      </c>
      <c r="N82" s="8">
        <f>IF(M82="","",M82+L82)</f>
        <v>218</v>
      </c>
      <c r="O82" s="33" t="s">
        <v>31</v>
      </c>
      <c r="P82" s="2">
        <v>38</v>
      </c>
      <c r="Q82" s="8">
        <v>176</v>
      </c>
      <c r="R82" s="9">
        <f>IF(Q82="","",Q82+P82)</f>
        <v>214</v>
      </c>
    </row>
    <row r="83" spans="2:18" ht="26.25" customHeight="1">
      <c r="B83" s="33" t="s">
        <v>70</v>
      </c>
      <c r="C83" s="2">
        <v>42</v>
      </c>
      <c r="D83" s="8">
        <v>138</v>
      </c>
      <c r="E83" s="8">
        <f>IF(D83="","",D83+C83)</f>
        <v>180</v>
      </c>
      <c r="F83" s="33" t="s">
        <v>40</v>
      </c>
      <c r="G83" s="2">
        <v>38</v>
      </c>
      <c r="H83" s="8">
        <v>164</v>
      </c>
      <c r="I83" s="9">
        <f>IF(H83="","",H83+G83)</f>
        <v>202</v>
      </c>
      <c r="K83" s="33" t="s">
        <v>51</v>
      </c>
      <c r="L83" s="2">
        <v>51</v>
      </c>
      <c r="M83" s="8">
        <v>144</v>
      </c>
      <c r="N83" s="8">
        <f>IF(M83="","",M83+L83)</f>
        <v>195</v>
      </c>
      <c r="O83" s="33" t="s">
        <v>37</v>
      </c>
      <c r="P83" s="2">
        <v>42</v>
      </c>
      <c r="Q83" s="8">
        <v>174</v>
      </c>
      <c r="R83" s="9">
        <f>IF(Q83="","",Q83+P83)</f>
        <v>216</v>
      </c>
    </row>
    <row r="84" spans="2:18" ht="26.25" customHeight="1">
      <c r="B84" s="33" t="s">
        <v>71</v>
      </c>
      <c r="C84" s="2">
        <v>45</v>
      </c>
      <c r="D84" s="8">
        <v>162</v>
      </c>
      <c r="E84" s="8">
        <f>IF(D84="","",D84+C84)</f>
        <v>207</v>
      </c>
      <c r="F84" s="33" t="s">
        <v>41</v>
      </c>
      <c r="G84" s="2">
        <v>25</v>
      </c>
      <c r="H84" s="8">
        <v>210</v>
      </c>
      <c r="I84" s="9">
        <f>IF(H84="","",H84+G84)</f>
        <v>235</v>
      </c>
      <c r="K84" s="33" t="s">
        <v>9</v>
      </c>
      <c r="L84" s="2">
        <v>46</v>
      </c>
      <c r="M84" s="8">
        <v>114</v>
      </c>
      <c r="N84" s="8">
        <f>IF(M84="","",M84+L84)</f>
        <v>160</v>
      </c>
      <c r="O84" s="33" t="s">
        <v>38</v>
      </c>
      <c r="P84" s="2">
        <v>49</v>
      </c>
      <c r="Q84" s="8">
        <v>196</v>
      </c>
      <c r="R84" s="9">
        <f>IF(Q84="","",Q84+P84)</f>
        <v>245</v>
      </c>
    </row>
    <row r="85" spans="2:18" ht="19.5" customHeight="1" thickBot="1">
      <c r="B85" s="10"/>
      <c r="C85" s="42">
        <f>SUM(C82:C84)</f>
        <v>124</v>
      </c>
      <c r="D85" s="11"/>
      <c r="E85" s="11"/>
      <c r="F85" s="10"/>
      <c r="G85" s="42">
        <f>SUM(G82:G84)</f>
        <v>97</v>
      </c>
      <c r="H85" s="11"/>
      <c r="I85" s="12"/>
      <c r="K85" s="10"/>
      <c r="L85" s="42">
        <f>SUM(L82:L84)</f>
        <v>143</v>
      </c>
      <c r="M85" s="11"/>
      <c r="N85" s="11"/>
      <c r="O85" s="10"/>
      <c r="P85" s="42">
        <f>SUM(P82:P84)</f>
        <v>129</v>
      </c>
      <c r="Q85" s="11"/>
      <c r="R85" s="12"/>
    </row>
    <row r="86" spans="2:18" ht="26.25" customHeight="1" thickTop="1">
      <c r="B86" s="13"/>
      <c r="C86" s="14" t="s">
        <v>2</v>
      </c>
      <c r="D86" s="15">
        <f>SUM(D82:D85)</f>
        <v>502</v>
      </c>
      <c r="E86" s="15">
        <f>SUM(E82:E85)</f>
        <v>626</v>
      </c>
      <c r="F86" s="13"/>
      <c r="G86" s="14" t="s">
        <v>2</v>
      </c>
      <c r="H86" s="115">
        <f>SUM(H82:H85)</f>
        <v>569</v>
      </c>
      <c r="I86" s="34">
        <f>SUM(I82:I85)</f>
        <v>666</v>
      </c>
      <c r="K86" s="13"/>
      <c r="L86" s="14" t="s">
        <v>2</v>
      </c>
      <c r="M86" s="15">
        <f>SUM(M82:M85)</f>
        <v>430</v>
      </c>
      <c r="N86" s="15">
        <f>SUM(N82:N85)</f>
        <v>573</v>
      </c>
      <c r="O86" s="13"/>
      <c r="P86" s="14" t="s">
        <v>2</v>
      </c>
      <c r="Q86" s="15">
        <f>SUM(Q82:Q85)</f>
        <v>546</v>
      </c>
      <c r="R86" s="34">
        <f>SUM(R82:R85)</f>
        <v>675</v>
      </c>
    </row>
    <row r="87" spans="2:18" ht="23.25" customHeight="1">
      <c r="B87" s="36"/>
      <c r="C87" s="37"/>
      <c r="D87" s="39" t="s">
        <v>13</v>
      </c>
      <c r="E87" s="16"/>
      <c r="F87" s="36"/>
      <c r="G87" s="37"/>
      <c r="H87" s="39" t="s">
        <v>13</v>
      </c>
      <c r="I87" s="35">
        <v>90</v>
      </c>
      <c r="K87" s="36"/>
      <c r="L87" s="37"/>
      <c r="M87" s="39" t="s">
        <v>13</v>
      </c>
      <c r="N87" s="16"/>
      <c r="O87" s="36"/>
      <c r="P87" s="37"/>
      <c r="Q87" s="39" t="s">
        <v>13</v>
      </c>
      <c r="R87" s="35">
        <v>90</v>
      </c>
    </row>
    <row r="88" spans="2:18" ht="23.25" customHeight="1" thickBot="1">
      <c r="B88" s="17"/>
      <c r="C88" s="31"/>
      <c r="D88" s="38" t="s">
        <v>19</v>
      </c>
      <c r="E88" s="18">
        <f>E86+E87</f>
        <v>626</v>
      </c>
      <c r="F88" s="17"/>
      <c r="G88" s="31"/>
      <c r="H88" s="38" t="s">
        <v>20</v>
      </c>
      <c r="I88" s="19">
        <f>I86+I87</f>
        <v>756</v>
      </c>
      <c r="K88" s="17"/>
      <c r="L88" s="31"/>
      <c r="M88" s="38" t="s">
        <v>19</v>
      </c>
      <c r="N88" s="18">
        <f>N86+N87</f>
        <v>573</v>
      </c>
      <c r="O88" s="17"/>
      <c r="P88" s="31"/>
      <c r="Q88" s="38" t="s">
        <v>20</v>
      </c>
      <c r="R88" s="19">
        <f>R86+R87</f>
        <v>765</v>
      </c>
    </row>
    <row r="89" ht="15" thickBot="1"/>
    <row r="90" spans="2:18" ht="15.75" thickBot="1">
      <c r="B90" s="169" t="s">
        <v>76</v>
      </c>
      <c r="C90" s="170"/>
      <c r="D90" s="170"/>
      <c r="E90" s="170"/>
      <c r="F90" s="170"/>
      <c r="G90" s="170"/>
      <c r="H90" s="170"/>
      <c r="I90" s="171"/>
      <c r="K90" s="169" t="s">
        <v>77</v>
      </c>
      <c r="L90" s="170"/>
      <c r="M90" s="170"/>
      <c r="N90" s="170"/>
      <c r="O90" s="170"/>
      <c r="P90" s="170"/>
      <c r="Q90" s="170"/>
      <c r="R90" s="171"/>
    </row>
    <row r="91" spans="2:18" ht="22.5" customHeight="1" thickBot="1">
      <c r="B91" s="3" t="s">
        <v>44</v>
      </c>
      <c r="C91" s="40"/>
      <c r="D91" s="40"/>
      <c r="E91" s="40"/>
      <c r="F91" s="3" t="s">
        <v>49</v>
      </c>
      <c r="G91" s="40"/>
      <c r="H91" s="40"/>
      <c r="I91" s="41"/>
      <c r="K91" s="3" t="s">
        <v>59</v>
      </c>
      <c r="L91" s="40"/>
      <c r="M91" s="40"/>
      <c r="N91" s="40"/>
      <c r="O91" s="3" t="s">
        <v>48</v>
      </c>
      <c r="P91" s="40"/>
      <c r="Q91" s="40"/>
      <c r="R91" s="41"/>
    </row>
    <row r="92" spans="2:18" ht="26.25" customHeight="1">
      <c r="B92" s="32" t="s">
        <v>60</v>
      </c>
      <c r="C92" s="5" t="s">
        <v>0</v>
      </c>
      <c r="D92" s="6" t="s">
        <v>11</v>
      </c>
      <c r="E92" s="6" t="s">
        <v>12</v>
      </c>
      <c r="F92" s="32" t="s">
        <v>61</v>
      </c>
      <c r="G92" s="5" t="s">
        <v>0</v>
      </c>
      <c r="H92" s="6" t="s">
        <v>11</v>
      </c>
      <c r="I92" s="7" t="s">
        <v>12</v>
      </c>
      <c r="K92" s="32" t="s">
        <v>60</v>
      </c>
      <c r="L92" s="5" t="s">
        <v>0</v>
      </c>
      <c r="M92" s="6" t="s">
        <v>11</v>
      </c>
      <c r="N92" s="6" t="s">
        <v>12</v>
      </c>
      <c r="O92" s="32" t="s">
        <v>61</v>
      </c>
      <c r="P92" s="5" t="s">
        <v>0</v>
      </c>
      <c r="Q92" s="6" t="s">
        <v>11</v>
      </c>
      <c r="R92" s="7" t="s">
        <v>12</v>
      </c>
    </row>
    <row r="93" spans="2:18" ht="26.25" customHeight="1">
      <c r="B93" s="33" t="s">
        <v>8</v>
      </c>
      <c r="C93" s="2">
        <v>28</v>
      </c>
      <c r="D93" s="8">
        <v>150</v>
      </c>
      <c r="E93" s="8">
        <f>IF(D93="","",D93+C93)</f>
        <v>178</v>
      </c>
      <c r="F93" s="33" t="s">
        <v>28</v>
      </c>
      <c r="G93" s="2">
        <v>46</v>
      </c>
      <c r="H93" s="8">
        <v>135</v>
      </c>
      <c r="I93" s="9">
        <f>IF(H93="","",H93+G93)</f>
        <v>181</v>
      </c>
      <c r="K93" s="33" t="s">
        <v>64</v>
      </c>
      <c r="L93" s="2">
        <v>29</v>
      </c>
      <c r="M93" s="8">
        <v>140</v>
      </c>
      <c r="N93" s="8">
        <f>IF(M93="","",M93+L93)</f>
        <v>169</v>
      </c>
      <c r="O93" s="33" t="s">
        <v>32</v>
      </c>
      <c r="P93" s="2">
        <v>42</v>
      </c>
      <c r="Q93" s="8">
        <v>165</v>
      </c>
      <c r="R93" s="9">
        <f>IF(Q93="","",Q93+P93)</f>
        <v>207</v>
      </c>
    </row>
    <row r="94" spans="2:18" ht="26.25" customHeight="1">
      <c r="B94" s="33" t="s">
        <v>9</v>
      </c>
      <c r="C94" s="2">
        <v>49</v>
      </c>
      <c r="D94" s="8">
        <v>131</v>
      </c>
      <c r="E94" s="8">
        <f>IF(D94="","",D94+C94)</f>
        <v>180</v>
      </c>
      <c r="F94" s="33" t="s">
        <v>51</v>
      </c>
      <c r="G94" s="2">
        <v>51</v>
      </c>
      <c r="H94" s="8">
        <v>137</v>
      </c>
      <c r="I94" s="9">
        <f>IF(H94="","",H94+G94)</f>
        <v>188</v>
      </c>
      <c r="K94" s="33" t="s">
        <v>65</v>
      </c>
      <c r="L94" s="2">
        <v>42</v>
      </c>
      <c r="M94" s="8">
        <v>130</v>
      </c>
      <c r="N94" s="8">
        <f>IF(M94="","",M94+L94)</f>
        <v>172</v>
      </c>
      <c r="O94" s="33" t="s">
        <v>50</v>
      </c>
      <c r="P94" s="2">
        <v>52</v>
      </c>
      <c r="Q94" s="8">
        <v>142</v>
      </c>
      <c r="R94" s="9">
        <f>IF(Q94="","",Q94+P94)</f>
        <v>194</v>
      </c>
    </row>
    <row r="95" spans="2:18" ht="26.25" customHeight="1">
      <c r="B95" s="33" t="s">
        <v>10</v>
      </c>
      <c r="C95" s="2">
        <v>48</v>
      </c>
      <c r="D95" s="8">
        <v>143</v>
      </c>
      <c r="E95" s="8">
        <f>IF(D95="","",D95+C95)</f>
        <v>191</v>
      </c>
      <c r="F95" s="33" t="s">
        <v>9</v>
      </c>
      <c r="G95" s="2">
        <v>46</v>
      </c>
      <c r="H95" s="8">
        <v>105</v>
      </c>
      <c r="I95" s="9">
        <f>IF(H95="","",H95+G95)</f>
        <v>151</v>
      </c>
      <c r="K95" s="33" t="s">
        <v>29</v>
      </c>
      <c r="L95" s="2">
        <v>29</v>
      </c>
      <c r="M95" s="8">
        <v>223</v>
      </c>
      <c r="N95" s="8">
        <f>IF(M95="","",M95+L95)</f>
        <v>252</v>
      </c>
      <c r="O95" s="33" t="s">
        <v>51</v>
      </c>
      <c r="P95" s="2">
        <v>37</v>
      </c>
      <c r="Q95" s="8">
        <v>152</v>
      </c>
      <c r="R95" s="9">
        <f>IF(Q95="","",Q95+P95)</f>
        <v>189</v>
      </c>
    </row>
    <row r="96" spans="2:18" ht="19.5" customHeight="1" thickBot="1">
      <c r="B96" s="10"/>
      <c r="C96" s="42">
        <f>SUM(C93:C95)</f>
        <v>125</v>
      </c>
      <c r="D96" s="11"/>
      <c r="E96" s="11"/>
      <c r="F96" s="10"/>
      <c r="G96" s="42">
        <f>SUM(G93:G95)</f>
        <v>143</v>
      </c>
      <c r="H96" s="11"/>
      <c r="I96" s="12"/>
      <c r="K96" s="10"/>
      <c r="L96" s="42">
        <f>SUM(L93:L95)</f>
        <v>100</v>
      </c>
      <c r="M96" s="11"/>
      <c r="N96" s="11"/>
      <c r="O96" s="10"/>
      <c r="P96" s="42">
        <f>SUM(P93:P95)</f>
        <v>131</v>
      </c>
      <c r="Q96" s="11"/>
      <c r="R96" s="12"/>
    </row>
    <row r="97" spans="2:18" ht="26.25" customHeight="1" thickTop="1">
      <c r="B97" s="13"/>
      <c r="C97" s="14" t="s">
        <v>2</v>
      </c>
      <c r="D97" s="15">
        <f>SUM(D93:D96)</f>
        <v>424</v>
      </c>
      <c r="E97" s="15">
        <f>SUM(E93:E96)</f>
        <v>549</v>
      </c>
      <c r="F97" s="13"/>
      <c r="G97" s="14" t="s">
        <v>2</v>
      </c>
      <c r="H97" s="15">
        <f>SUM(H93:H96)</f>
        <v>377</v>
      </c>
      <c r="I97" s="34">
        <f>SUM(I93:I96)</f>
        <v>520</v>
      </c>
      <c r="K97" s="13"/>
      <c r="L97" s="14" t="s">
        <v>2</v>
      </c>
      <c r="M97" s="15">
        <f>SUM(M93:M96)</f>
        <v>493</v>
      </c>
      <c r="N97" s="15">
        <f>SUM(N93:N96)</f>
        <v>593</v>
      </c>
      <c r="O97" s="13"/>
      <c r="P97" s="14" t="s">
        <v>2</v>
      </c>
      <c r="Q97" s="15">
        <f>SUM(Q93:Q96)</f>
        <v>459</v>
      </c>
      <c r="R97" s="34">
        <f>SUM(R93:R96)</f>
        <v>590</v>
      </c>
    </row>
    <row r="98" spans="2:18" ht="23.25" customHeight="1">
      <c r="B98" s="36"/>
      <c r="C98" s="37"/>
      <c r="D98" s="39" t="s">
        <v>13</v>
      </c>
      <c r="E98" s="16">
        <v>90</v>
      </c>
      <c r="F98" s="36"/>
      <c r="G98" s="37"/>
      <c r="H98" s="39" t="s">
        <v>13</v>
      </c>
      <c r="I98" s="35"/>
      <c r="K98" s="36"/>
      <c r="L98" s="37"/>
      <c r="M98" s="39" t="s">
        <v>13</v>
      </c>
      <c r="N98" s="16">
        <v>90</v>
      </c>
      <c r="O98" s="36"/>
      <c r="P98" s="37"/>
      <c r="Q98" s="39" t="s">
        <v>13</v>
      </c>
      <c r="R98" s="35">
        <v>20</v>
      </c>
    </row>
    <row r="99" spans="2:18" ht="23.25" customHeight="1" thickBot="1">
      <c r="B99" s="17"/>
      <c r="C99" s="31"/>
      <c r="D99" s="38" t="s">
        <v>19</v>
      </c>
      <c r="E99" s="18">
        <f>E97+E98</f>
        <v>639</v>
      </c>
      <c r="F99" s="17"/>
      <c r="G99" s="31"/>
      <c r="H99" s="38" t="s">
        <v>20</v>
      </c>
      <c r="I99" s="19">
        <f>I97+I98</f>
        <v>520</v>
      </c>
      <c r="K99" s="17"/>
      <c r="L99" s="31"/>
      <c r="M99" s="38" t="s">
        <v>19</v>
      </c>
      <c r="N99" s="18">
        <f>N97+N98</f>
        <v>683</v>
      </c>
      <c r="O99" s="17"/>
      <c r="P99" s="31"/>
      <c r="Q99" s="38" t="s">
        <v>20</v>
      </c>
      <c r="R99" s="19">
        <f>R97+R98</f>
        <v>610</v>
      </c>
    </row>
    <row r="100" ht="15" thickBot="1"/>
    <row r="101" spans="2:18" ht="15.75" thickBot="1">
      <c r="B101" s="169" t="s">
        <v>76</v>
      </c>
      <c r="C101" s="170"/>
      <c r="D101" s="170"/>
      <c r="E101" s="170"/>
      <c r="F101" s="170"/>
      <c r="G101" s="170"/>
      <c r="H101" s="170"/>
      <c r="I101" s="171"/>
      <c r="K101" s="169" t="s">
        <v>77</v>
      </c>
      <c r="L101" s="170"/>
      <c r="M101" s="170"/>
      <c r="N101" s="170"/>
      <c r="O101" s="170"/>
      <c r="P101" s="170"/>
      <c r="Q101" s="170"/>
      <c r="R101" s="171"/>
    </row>
    <row r="102" spans="2:18" ht="22.5" customHeight="1" thickBot="1">
      <c r="B102" s="3" t="s">
        <v>46</v>
      </c>
      <c r="C102" s="40"/>
      <c r="D102" s="40"/>
      <c r="E102" s="40"/>
      <c r="F102" s="3" t="s">
        <v>59</v>
      </c>
      <c r="G102" s="40"/>
      <c r="H102" s="40"/>
      <c r="I102" s="41"/>
      <c r="K102" s="3" t="s">
        <v>67</v>
      </c>
      <c r="L102" s="40"/>
      <c r="M102" s="40"/>
      <c r="N102" s="40"/>
      <c r="O102" s="3" t="s">
        <v>58</v>
      </c>
      <c r="P102" s="40"/>
      <c r="Q102" s="40"/>
      <c r="R102" s="41"/>
    </row>
    <row r="103" spans="2:18" ht="26.25" customHeight="1">
      <c r="B103" s="32" t="s">
        <v>68</v>
      </c>
      <c r="C103" s="5" t="s">
        <v>0</v>
      </c>
      <c r="D103" s="6" t="s">
        <v>11</v>
      </c>
      <c r="E103" s="6" t="s">
        <v>12</v>
      </c>
      <c r="F103" s="32" t="s">
        <v>69</v>
      </c>
      <c r="G103" s="5" t="s">
        <v>0</v>
      </c>
      <c r="H103" s="6" t="s">
        <v>11</v>
      </c>
      <c r="I103" s="7" t="s">
        <v>12</v>
      </c>
      <c r="K103" s="32" t="s">
        <v>68</v>
      </c>
      <c r="L103" s="5" t="s">
        <v>0</v>
      </c>
      <c r="M103" s="6" t="s">
        <v>11</v>
      </c>
      <c r="N103" s="6" t="s">
        <v>12</v>
      </c>
      <c r="O103" s="32" t="s">
        <v>69</v>
      </c>
      <c r="P103" s="5" t="s">
        <v>0</v>
      </c>
      <c r="Q103" s="6" t="s">
        <v>11</v>
      </c>
      <c r="R103" s="7" t="s">
        <v>12</v>
      </c>
    </row>
    <row r="104" spans="2:18" ht="26.25" customHeight="1">
      <c r="B104" s="33" t="s">
        <v>31</v>
      </c>
      <c r="C104" s="2">
        <v>38</v>
      </c>
      <c r="D104" s="8">
        <v>169</v>
      </c>
      <c r="E104" s="8">
        <f>IF(D104="","",D104+C104)</f>
        <v>207</v>
      </c>
      <c r="F104" s="33" t="s">
        <v>64</v>
      </c>
      <c r="G104" s="2">
        <v>29</v>
      </c>
      <c r="H104" s="8">
        <v>140</v>
      </c>
      <c r="I104" s="9">
        <f>IF(H104="","",H104+G104)</f>
        <v>169</v>
      </c>
      <c r="K104" s="33" t="s">
        <v>30</v>
      </c>
      <c r="L104" s="2">
        <v>59</v>
      </c>
      <c r="M104" s="8">
        <v>150</v>
      </c>
      <c r="N104" s="8">
        <f>IF(M104="","",M104+L104)</f>
        <v>209</v>
      </c>
      <c r="O104" s="33" t="s">
        <v>33</v>
      </c>
      <c r="P104" s="2">
        <v>37</v>
      </c>
      <c r="Q104" s="8">
        <v>152</v>
      </c>
      <c r="R104" s="9">
        <f>IF(Q104="","",Q104+P104)</f>
        <v>189</v>
      </c>
    </row>
    <row r="105" spans="2:18" ht="26.25" customHeight="1">
      <c r="B105" s="33" t="s">
        <v>37</v>
      </c>
      <c r="C105" s="2">
        <v>42</v>
      </c>
      <c r="D105" s="8">
        <v>144</v>
      </c>
      <c r="E105" s="8">
        <f>IF(D105="","",D105+C105)</f>
        <v>186</v>
      </c>
      <c r="F105" s="33" t="s">
        <v>65</v>
      </c>
      <c r="G105" s="2">
        <v>42</v>
      </c>
      <c r="H105" s="8">
        <v>119</v>
      </c>
      <c r="I105" s="9">
        <f>IF(H105="","",H105+G105)</f>
        <v>161</v>
      </c>
      <c r="K105" s="33" t="s">
        <v>72</v>
      </c>
      <c r="L105" s="2">
        <v>38</v>
      </c>
      <c r="M105" s="8">
        <v>168</v>
      </c>
      <c r="N105" s="8">
        <f>IF(M105="","",M105+L105)</f>
        <v>206</v>
      </c>
      <c r="O105" s="33" t="s">
        <v>62</v>
      </c>
      <c r="P105" s="2">
        <v>42</v>
      </c>
      <c r="Q105" s="8">
        <v>136</v>
      </c>
      <c r="R105" s="9">
        <f>IF(Q105="","",Q105+P105)</f>
        <v>178</v>
      </c>
    </row>
    <row r="106" spans="2:18" ht="26.25" customHeight="1">
      <c r="B106" s="33" t="s">
        <v>38</v>
      </c>
      <c r="C106" s="2">
        <v>49</v>
      </c>
      <c r="D106" s="8">
        <v>176</v>
      </c>
      <c r="E106" s="8">
        <f>IF(D106="","",D106+C106)</f>
        <v>225</v>
      </c>
      <c r="F106" s="33" t="s">
        <v>29</v>
      </c>
      <c r="G106" s="2">
        <v>29</v>
      </c>
      <c r="H106" s="8">
        <v>153</v>
      </c>
      <c r="I106" s="9">
        <f>IF(H106="","",H106+G106)</f>
        <v>182</v>
      </c>
      <c r="K106" s="33" t="s">
        <v>73</v>
      </c>
      <c r="L106" s="2">
        <v>45</v>
      </c>
      <c r="M106" s="8">
        <v>169</v>
      </c>
      <c r="N106" s="8">
        <f>IF(M106="","",M106+L106)</f>
        <v>214</v>
      </c>
      <c r="O106" s="33" t="s">
        <v>63</v>
      </c>
      <c r="P106" s="2">
        <v>46</v>
      </c>
      <c r="Q106" s="8">
        <v>163</v>
      </c>
      <c r="R106" s="9">
        <f>IF(Q106="","",Q106+P106)</f>
        <v>209</v>
      </c>
    </row>
    <row r="107" spans="2:18" ht="19.5" customHeight="1" thickBot="1">
      <c r="B107" s="10"/>
      <c r="C107" s="42">
        <f>SUM(C104:C106)</f>
        <v>129</v>
      </c>
      <c r="D107" s="11"/>
      <c r="E107" s="11"/>
      <c r="F107" s="10"/>
      <c r="G107" s="42">
        <f>SUM(G104:G106)</f>
        <v>100</v>
      </c>
      <c r="H107" s="11"/>
      <c r="I107" s="12"/>
      <c r="K107" s="10"/>
      <c r="L107" s="42">
        <f>SUM(L104:L106)</f>
        <v>142</v>
      </c>
      <c r="M107" s="11"/>
      <c r="N107" s="11"/>
      <c r="O107" s="10"/>
      <c r="P107" s="42">
        <f>SUM(P104:P106)</f>
        <v>125</v>
      </c>
      <c r="Q107" s="11"/>
      <c r="R107" s="12"/>
    </row>
    <row r="108" spans="2:18" ht="26.25" customHeight="1" thickTop="1">
      <c r="B108" s="13"/>
      <c r="C108" s="14" t="s">
        <v>2</v>
      </c>
      <c r="D108" s="15">
        <f>SUM(D104:D107)</f>
        <v>489</v>
      </c>
      <c r="E108" s="15">
        <f>SUM(E104:E107)</f>
        <v>618</v>
      </c>
      <c r="F108" s="13"/>
      <c r="G108" s="14" t="s">
        <v>2</v>
      </c>
      <c r="H108" s="15">
        <f>SUM(H104:H107)</f>
        <v>412</v>
      </c>
      <c r="I108" s="34">
        <f>SUM(I104:I107)</f>
        <v>512</v>
      </c>
      <c r="K108" s="13"/>
      <c r="L108" s="14" t="s">
        <v>2</v>
      </c>
      <c r="M108" s="15">
        <f>SUM(M104:M107)</f>
        <v>487</v>
      </c>
      <c r="N108" s="15">
        <f>SUM(N104:N107)</f>
        <v>629</v>
      </c>
      <c r="O108" s="13"/>
      <c r="P108" s="14" t="s">
        <v>2</v>
      </c>
      <c r="Q108" s="15">
        <f>SUM(Q104:Q107)</f>
        <v>451</v>
      </c>
      <c r="R108" s="34">
        <f>SUM(R104:R107)</f>
        <v>576</v>
      </c>
    </row>
    <row r="109" spans="2:18" ht="23.25" customHeight="1">
      <c r="B109" s="36"/>
      <c r="C109" s="37"/>
      <c r="D109" s="39" t="s">
        <v>13</v>
      </c>
      <c r="E109" s="16">
        <v>90</v>
      </c>
      <c r="F109" s="36"/>
      <c r="G109" s="37"/>
      <c r="H109" s="39" t="s">
        <v>13</v>
      </c>
      <c r="I109" s="35"/>
      <c r="K109" s="36"/>
      <c r="L109" s="37"/>
      <c r="M109" s="39" t="s">
        <v>13</v>
      </c>
      <c r="N109" s="16">
        <v>90</v>
      </c>
      <c r="O109" s="36"/>
      <c r="P109" s="37"/>
      <c r="Q109" s="39" t="s">
        <v>13</v>
      </c>
      <c r="R109" s="35"/>
    </row>
    <row r="110" spans="2:18" ht="24" customHeight="1" thickBot="1">
      <c r="B110" s="17"/>
      <c r="C110" s="31"/>
      <c r="D110" s="38" t="s">
        <v>19</v>
      </c>
      <c r="E110" s="18">
        <f>E108+E109</f>
        <v>708</v>
      </c>
      <c r="F110" s="17"/>
      <c r="G110" s="31"/>
      <c r="H110" s="38" t="s">
        <v>20</v>
      </c>
      <c r="I110" s="19">
        <f>I108+I109</f>
        <v>512</v>
      </c>
      <c r="K110" s="17"/>
      <c r="L110" s="31"/>
      <c r="M110" s="38" t="s">
        <v>19</v>
      </c>
      <c r="N110" s="18">
        <f>N108+N109</f>
        <v>719</v>
      </c>
      <c r="O110" s="17"/>
      <c r="P110" s="31"/>
      <c r="Q110" s="38" t="s">
        <v>20</v>
      </c>
      <c r="R110" s="19">
        <f>R108+R109</f>
        <v>576</v>
      </c>
    </row>
    <row r="111" ht="24.75" customHeight="1" thickBot="1"/>
    <row r="112" spans="2:9" ht="15.75" thickBot="1">
      <c r="B112" s="169" t="s">
        <v>78</v>
      </c>
      <c r="C112" s="170"/>
      <c r="D112" s="170"/>
      <c r="E112" s="170"/>
      <c r="F112" s="170"/>
      <c r="G112" s="170"/>
      <c r="H112" s="170"/>
      <c r="I112" s="171"/>
    </row>
    <row r="113" spans="2:9" ht="22.5" customHeight="1" thickBot="1">
      <c r="B113" s="3" t="s">
        <v>67</v>
      </c>
      <c r="C113" s="40"/>
      <c r="D113" s="40"/>
      <c r="E113" s="40"/>
      <c r="F113" s="40" t="s">
        <v>46</v>
      </c>
      <c r="G113" s="40"/>
      <c r="H113" s="40"/>
      <c r="I113" s="41"/>
    </row>
    <row r="114" spans="2:9" ht="26.25" customHeight="1">
      <c r="B114" s="32" t="s">
        <v>17</v>
      </c>
      <c r="C114" s="5" t="s">
        <v>0</v>
      </c>
      <c r="D114" s="6" t="s">
        <v>11</v>
      </c>
      <c r="E114" s="6" t="s">
        <v>12</v>
      </c>
      <c r="F114" s="32" t="s">
        <v>18</v>
      </c>
      <c r="G114" s="5" t="s">
        <v>0</v>
      </c>
      <c r="H114" s="6" t="s">
        <v>11</v>
      </c>
      <c r="I114" s="7" t="s">
        <v>12</v>
      </c>
    </row>
    <row r="115" spans="2:9" ht="26.25" customHeight="1">
      <c r="B115" s="33" t="s">
        <v>30</v>
      </c>
      <c r="C115" s="2">
        <v>59</v>
      </c>
      <c r="D115" s="8">
        <v>113</v>
      </c>
      <c r="E115" s="8">
        <f>IF(D115="","",D115+C115)</f>
        <v>172</v>
      </c>
      <c r="F115" s="33" t="s">
        <v>31</v>
      </c>
      <c r="G115" s="2">
        <v>38</v>
      </c>
      <c r="H115" s="8">
        <v>162</v>
      </c>
      <c r="I115" s="9">
        <f>IF(H115="","",H115+G115)</f>
        <v>200</v>
      </c>
    </row>
    <row r="116" spans="2:9" ht="26.25" customHeight="1">
      <c r="B116" s="33" t="s">
        <v>72</v>
      </c>
      <c r="C116" s="2">
        <v>38</v>
      </c>
      <c r="D116" s="8">
        <v>114</v>
      </c>
      <c r="E116" s="8">
        <f>IF(D116="","",D116+C116)</f>
        <v>152</v>
      </c>
      <c r="F116" s="33" t="s">
        <v>37</v>
      </c>
      <c r="G116" s="2">
        <v>42</v>
      </c>
      <c r="H116" s="8">
        <v>194</v>
      </c>
      <c r="I116" s="9">
        <f>IF(H116="","",H116+G116)</f>
        <v>236</v>
      </c>
    </row>
    <row r="117" spans="2:9" ht="26.25" customHeight="1">
      <c r="B117" s="33" t="s">
        <v>73</v>
      </c>
      <c r="C117" s="2">
        <v>45</v>
      </c>
      <c r="D117" s="8">
        <v>148</v>
      </c>
      <c r="E117" s="8">
        <f>IF(D117="","",D117+C117)</f>
        <v>193</v>
      </c>
      <c r="F117" s="33" t="s">
        <v>38</v>
      </c>
      <c r="G117" s="2">
        <v>49</v>
      </c>
      <c r="H117" s="8">
        <v>173</v>
      </c>
      <c r="I117" s="9">
        <f>IF(H117="","",H117+G117)</f>
        <v>222</v>
      </c>
    </row>
    <row r="118" spans="2:9" ht="19.5" customHeight="1" thickBot="1">
      <c r="B118" s="10"/>
      <c r="C118" s="42">
        <f>SUM(C115:C117)</f>
        <v>142</v>
      </c>
      <c r="D118" s="11"/>
      <c r="E118" s="11"/>
      <c r="F118" s="10"/>
      <c r="G118" s="42">
        <f>SUM(G115:G117)</f>
        <v>129</v>
      </c>
      <c r="H118" s="11"/>
      <c r="I118" s="12"/>
    </row>
    <row r="119" spans="2:9" ht="26.25" customHeight="1" thickTop="1">
      <c r="B119" s="13"/>
      <c r="C119" s="14" t="s">
        <v>2</v>
      </c>
      <c r="D119" s="15">
        <f>SUM(D115:D118)</f>
        <v>375</v>
      </c>
      <c r="E119" s="15">
        <f>SUM(E115:E118)</f>
        <v>517</v>
      </c>
      <c r="F119" s="13"/>
      <c r="G119" s="14" t="s">
        <v>2</v>
      </c>
      <c r="H119" s="15">
        <f>SUM(H115:H118)</f>
        <v>529</v>
      </c>
      <c r="I119" s="34">
        <f>SUM(I115:I118)</f>
        <v>658</v>
      </c>
    </row>
    <row r="120" spans="2:9" ht="23.25" customHeight="1">
      <c r="B120" s="36"/>
      <c r="C120" s="37"/>
      <c r="D120" s="39" t="s">
        <v>13</v>
      </c>
      <c r="E120" s="16"/>
      <c r="F120" s="36"/>
      <c r="G120" s="37"/>
      <c r="H120" s="39" t="s">
        <v>13</v>
      </c>
      <c r="I120" s="35">
        <v>90</v>
      </c>
    </row>
    <row r="121" spans="2:9" ht="23.25" customHeight="1" thickBot="1">
      <c r="B121" s="17"/>
      <c r="C121" s="31"/>
      <c r="D121" s="38" t="s">
        <v>19</v>
      </c>
      <c r="E121" s="18">
        <f>E119+E120</f>
        <v>517</v>
      </c>
      <c r="F121" s="17"/>
      <c r="G121" s="31"/>
      <c r="H121" s="38" t="s">
        <v>20</v>
      </c>
      <c r="I121" s="19">
        <f>I119+I120</f>
        <v>748</v>
      </c>
    </row>
    <row r="122" ht="15" thickBot="1"/>
    <row r="123" spans="2:9" ht="15.75" thickBot="1">
      <c r="B123" s="169" t="s">
        <v>78</v>
      </c>
      <c r="C123" s="170"/>
      <c r="D123" s="170"/>
      <c r="E123" s="170"/>
      <c r="F123" s="170"/>
      <c r="G123" s="170"/>
      <c r="H123" s="170"/>
      <c r="I123" s="171"/>
    </row>
    <row r="124" spans="2:9" ht="22.5" customHeight="1" thickBot="1">
      <c r="B124" s="3" t="s">
        <v>45</v>
      </c>
      <c r="C124" s="40"/>
      <c r="D124" s="40"/>
      <c r="E124" s="40"/>
      <c r="F124" s="3" t="s">
        <v>48</v>
      </c>
      <c r="G124" s="40"/>
      <c r="H124" s="40"/>
      <c r="I124" s="41"/>
    </row>
    <row r="125" spans="2:9" ht="26.25" customHeight="1">
      <c r="B125" s="32" t="s">
        <v>35</v>
      </c>
      <c r="C125" s="5" t="s">
        <v>0</v>
      </c>
      <c r="D125" s="6" t="s">
        <v>11</v>
      </c>
      <c r="E125" s="6" t="s">
        <v>12</v>
      </c>
      <c r="F125" s="32" t="s">
        <v>36</v>
      </c>
      <c r="G125" s="5" t="s">
        <v>0</v>
      </c>
      <c r="H125" s="6" t="s">
        <v>11</v>
      </c>
      <c r="I125" s="7" t="s">
        <v>12</v>
      </c>
    </row>
    <row r="126" spans="2:9" ht="26.25" customHeight="1">
      <c r="B126" s="33" t="s">
        <v>14</v>
      </c>
      <c r="C126" s="2">
        <v>42</v>
      </c>
      <c r="D126" s="8">
        <v>149</v>
      </c>
      <c r="E126" s="8">
        <f>IF(D126="","",D126+C126)</f>
        <v>191</v>
      </c>
      <c r="F126" s="33" t="s">
        <v>32</v>
      </c>
      <c r="G126" s="2">
        <v>42</v>
      </c>
      <c r="H126" s="8">
        <v>126</v>
      </c>
      <c r="I126" s="9">
        <f>IF(H126="","",H126+G126)</f>
        <v>168</v>
      </c>
    </row>
    <row r="127" spans="2:9" ht="26.25" customHeight="1">
      <c r="B127" s="33" t="s">
        <v>15</v>
      </c>
      <c r="C127" s="2">
        <v>38</v>
      </c>
      <c r="D127" s="8">
        <v>156</v>
      </c>
      <c r="E127" s="8">
        <f>IF(D127="","",D127+C127)</f>
        <v>194</v>
      </c>
      <c r="F127" s="33" t="s">
        <v>50</v>
      </c>
      <c r="G127" s="2">
        <v>52</v>
      </c>
      <c r="H127" s="8">
        <v>183</v>
      </c>
      <c r="I127" s="9">
        <f>IF(H127="","",H127+G127)</f>
        <v>235</v>
      </c>
    </row>
    <row r="128" spans="2:9" ht="26.25" customHeight="1">
      <c r="B128" s="33" t="s">
        <v>16</v>
      </c>
      <c r="C128" s="2">
        <v>42</v>
      </c>
      <c r="D128" s="8">
        <v>170</v>
      </c>
      <c r="E128" s="8">
        <f>IF(D128="","",D128+C128)</f>
        <v>212</v>
      </c>
      <c r="F128" s="33" t="s">
        <v>111</v>
      </c>
      <c r="G128" s="2">
        <v>37</v>
      </c>
      <c r="H128" s="8">
        <v>178</v>
      </c>
      <c r="I128" s="9">
        <f>IF(H128="","",H128+G128)</f>
        <v>215</v>
      </c>
    </row>
    <row r="129" spans="2:9" ht="19.5" customHeight="1" thickBot="1">
      <c r="B129" s="10"/>
      <c r="C129" s="42">
        <f>SUM(C126:C128)</f>
        <v>122</v>
      </c>
      <c r="D129" s="11"/>
      <c r="E129" s="11"/>
      <c r="F129" s="10"/>
      <c r="G129" s="42">
        <f>SUM(G126:G128)</f>
        <v>131</v>
      </c>
      <c r="H129" s="11"/>
      <c r="I129" s="12"/>
    </row>
    <row r="130" spans="2:9" ht="26.25" customHeight="1" thickTop="1">
      <c r="B130" s="13"/>
      <c r="C130" s="14" t="s">
        <v>2</v>
      </c>
      <c r="D130" s="15">
        <f>SUM(D126:D129)</f>
        <v>475</v>
      </c>
      <c r="E130" s="15">
        <f>SUM(E126:E129)</f>
        <v>597</v>
      </c>
      <c r="F130" s="13"/>
      <c r="G130" s="14" t="s">
        <v>2</v>
      </c>
      <c r="H130" s="15">
        <f>SUM(H126:H129)</f>
        <v>487</v>
      </c>
      <c r="I130" s="34">
        <f>SUM(I126:I129)</f>
        <v>618</v>
      </c>
    </row>
    <row r="131" spans="2:9" ht="23.25" customHeight="1">
      <c r="B131" s="36"/>
      <c r="C131" s="37"/>
      <c r="D131" s="39" t="s">
        <v>13</v>
      </c>
      <c r="E131" s="16"/>
      <c r="F131" s="36"/>
      <c r="G131" s="37"/>
      <c r="H131" s="39" t="s">
        <v>13</v>
      </c>
      <c r="I131" s="35">
        <v>90</v>
      </c>
    </row>
    <row r="132" spans="2:9" ht="22.5" customHeight="1" thickBot="1">
      <c r="B132" s="17"/>
      <c r="C132" s="31"/>
      <c r="D132" s="38" t="s">
        <v>19</v>
      </c>
      <c r="E132" s="18">
        <f>E130+E131</f>
        <v>597</v>
      </c>
      <c r="F132" s="17"/>
      <c r="G132" s="31"/>
      <c r="H132" s="38" t="s">
        <v>20</v>
      </c>
      <c r="I132" s="19">
        <f>I130+I131</f>
        <v>708</v>
      </c>
    </row>
    <row r="133" ht="15" thickBot="1"/>
    <row r="134" spans="2:9" ht="15.75" thickBot="1">
      <c r="B134" s="169" t="s">
        <v>78</v>
      </c>
      <c r="C134" s="170"/>
      <c r="D134" s="170"/>
      <c r="E134" s="170"/>
      <c r="F134" s="170"/>
      <c r="G134" s="170"/>
      <c r="H134" s="170"/>
      <c r="I134" s="171"/>
    </row>
    <row r="135" spans="2:9" ht="22.5" customHeight="1" thickBot="1">
      <c r="B135" s="3" t="s">
        <v>47</v>
      </c>
      <c r="C135" s="40"/>
      <c r="D135" s="40"/>
      <c r="E135" s="40"/>
      <c r="F135" s="3" t="s">
        <v>58</v>
      </c>
      <c r="G135" s="40"/>
      <c r="H135" s="40"/>
      <c r="I135" s="41"/>
    </row>
    <row r="136" spans="2:9" ht="26.25" customHeight="1">
      <c r="B136" s="32" t="s">
        <v>42</v>
      </c>
      <c r="C136" s="5" t="s">
        <v>0</v>
      </c>
      <c r="D136" s="6" t="s">
        <v>11</v>
      </c>
      <c r="E136" s="6" t="s">
        <v>12</v>
      </c>
      <c r="F136" s="32" t="s">
        <v>43</v>
      </c>
      <c r="G136" s="5" t="s">
        <v>0</v>
      </c>
      <c r="H136" s="6" t="s">
        <v>11</v>
      </c>
      <c r="I136" s="7" t="s">
        <v>12</v>
      </c>
    </row>
    <row r="137" spans="2:9" ht="26.25" customHeight="1">
      <c r="B137" s="33" t="s">
        <v>39</v>
      </c>
      <c r="C137" s="2">
        <v>34</v>
      </c>
      <c r="D137" s="8">
        <v>163</v>
      </c>
      <c r="E137" s="8">
        <f>IF(D137="","",D137+C137)</f>
        <v>197</v>
      </c>
      <c r="F137" s="33" t="s">
        <v>33</v>
      </c>
      <c r="G137" s="2">
        <v>37</v>
      </c>
      <c r="H137" s="8">
        <v>158</v>
      </c>
      <c r="I137" s="9">
        <f>IF(H137="","",H137+G137)</f>
        <v>195</v>
      </c>
    </row>
    <row r="138" spans="2:9" ht="26.25" customHeight="1">
      <c r="B138" s="33" t="s">
        <v>40</v>
      </c>
      <c r="C138" s="2">
        <v>38</v>
      </c>
      <c r="D138" s="8">
        <v>179</v>
      </c>
      <c r="E138" s="8">
        <f>IF(D138="","",D138+C138)</f>
        <v>217</v>
      </c>
      <c r="F138" s="33" t="s">
        <v>62</v>
      </c>
      <c r="G138" s="2">
        <v>42</v>
      </c>
      <c r="H138" s="8">
        <v>179</v>
      </c>
      <c r="I138" s="9">
        <f>IF(H138="","",H138+G138)</f>
        <v>221</v>
      </c>
    </row>
    <row r="139" spans="2:9" ht="26.25" customHeight="1">
      <c r="B139" s="33" t="s">
        <v>41</v>
      </c>
      <c r="C139" s="2">
        <v>25</v>
      </c>
      <c r="D139" s="8">
        <v>167</v>
      </c>
      <c r="E139" s="8">
        <f>IF(D139="","",D139+C139)</f>
        <v>192</v>
      </c>
      <c r="F139" s="33" t="s">
        <v>63</v>
      </c>
      <c r="G139" s="2">
        <v>46</v>
      </c>
      <c r="H139" s="8">
        <v>176</v>
      </c>
      <c r="I139" s="9">
        <f>IF(H139="","",H139+G139)</f>
        <v>222</v>
      </c>
    </row>
    <row r="140" spans="2:9" ht="19.5" customHeight="1" thickBot="1">
      <c r="B140" s="10"/>
      <c r="C140" s="42">
        <f>SUM(C137:C139)</f>
        <v>97</v>
      </c>
      <c r="D140" s="11"/>
      <c r="E140" s="11"/>
      <c r="F140" s="10"/>
      <c r="G140" s="42">
        <f>SUM(G137:G139)</f>
        <v>125</v>
      </c>
      <c r="H140" s="11"/>
      <c r="I140" s="12"/>
    </row>
    <row r="141" spans="2:9" ht="26.25" customHeight="1" thickTop="1">
      <c r="B141" s="13"/>
      <c r="C141" s="14" t="s">
        <v>2</v>
      </c>
      <c r="D141" s="15">
        <f>SUM(D137:D140)</f>
        <v>509</v>
      </c>
      <c r="E141" s="15">
        <f>SUM(E137:E140)</f>
        <v>606</v>
      </c>
      <c r="F141" s="13"/>
      <c r="G141" s="14" t="s">
        <v>2</v>
      </c>
      <c r="H141" s="15">
        <f>SUM(H137:H140)</f>
        <v>513</v>
      </c>
      <c r="I141" s="34">
        <f>SUM(I137:I140)</f>
        <v>638</v>
      </c>
    </row>
    <row r="142" spans="2:9" ht="23.25" customHeight="1">
      <c r="B142" s="36"/>
      <c r="C142" s="37"/>
      <c r="D142" s="39" t="s">
        <v>13</v>
      </c>
      <c r="E142" s="16"/>
      <c r="F142" s="36"/>
      <c r="G142" s="37"/>
      <c r="H142" s="39" t="s">
        <v>13</v>
      </c>
      <c r="I142" s="35">
        <v>90</v>
      </c>
    </row>
    <row r="143" spans="2:9" ht="23.25" customHeight="1" thickBot="1">
      <c r="B143" s="17"/>
      <c r="C143" s="31"/>
      <c r="D143" s="38" t="s">
        <v>19</v>
      </c>
      <c r="E143" s="18">
        <f>E141+E142</f>
        <v>606</v>
      </c>
      <c r="F143" s="17"/>
      <c r="G143" s="31"/>
      <c r="H143" s="38" t="s">
        <v>20</v>
      </c>
      <c r="I143" s="19">
        <f>I141+I142</f>
        <v>728</v>
      </c>
    </row>
    <row r="144" ht="15" thickBot="1"/>
    <row r="145" spans="2:9" ht="15.75" thickBot="1">
      <c r="B145" s="169" t="s">
        <v>78</v>
      </c>
      <c r="C145" s="170"/>
      <c r="D145" s="170"/>
      <c r="E145" s="170"/>
      <c r="F145" s="170"/>
      <c r="G145" s="170"/>
      <c r="H145" s="170"/>
      <c r="I145" s="171"/>
    </row>
    <row r="146" spans="2:9" ht="22.5" customHeight="1" thickBot="1">
      <c r="B146" s="3" t="s">
        <v>49</v>
      </c>
      <c r="C146" s="40"/>
      <c r="D146" s="40"/>
      <c r="E146" s="40"/>
      <c r="F146" s="3" t="s">
        <v>66</v>
      </c>
      <c r="G146" s="40"/>
      <c r="H146" s="40"/>
      <c r="I146" s="41"/>
    </row>
    <row r="147" spans="2:9" ht="26.25" customHeight="1">
      <c r="B147" s="32" t="s">
        <v>60</v>
      </c>
      <c r="C147" s="5" t="s">
        <v>0</v>
      </c>
      <c r="D147" s="6" t="s">
        <v>11</v>
      </c>
      <c r="E147" s="6" t="s">
        <v>12</v>
      </c>
      <c r="F147" s="32" t="s">
        <v>61</v>
      </c>
      <c r="G147" s="5" t="s">
        <v>0</v>
      </c>
      <c r="H147" s="6" t="s">
        <v>11</v>
      </c>
      <c r="I147" s="7" t="s">
        <v>12</v>
      </c>
    </row>
    <row r="148" spans="2:9" ht="26.25" customHeight="1">
      <c r="B148" s="33" t="s">
        <v>28</v>
      </c>
      <c r="C148" s="2">
        <v>46</v>
      </c>
      <c r="D148" s="8">
        <v>158</v>
      </c>
      <c r="E148" s="8">
        <f>IF(D148="","",D148+C148)</f>
        <v>204</v>
      </c>
      <c r="F148" s="33" t="s">
        <v>34</v>
      </c>
      <c r="G148" s="2">
        <v>37</v>
      </c>
      <c r="H148" s="8">
        <v>195</v>
      </c>
      <c r="I148" s="9">
        <f>IF(H148="","",H148+G148)</f>
        <v>232</v>
      </c>
    </row>
    <row r="149" spans="2:9" ht="26.25" customHeight="1">
      <c r="B149" s="33" t="s">
        <v>51</v>
      </c>
      <c r="C149" s="2">
        <v>51</v>
      </c>
      <c r="D149" s="8">
        <v>129</v>
      </c>
      <c r="E149" s="8">
        <f>IF(D149="","",D149+C149)</f>
        <v>180</v>
      </c>
      <c r="F149" s="33" t="s">
        <v>70</v>
      </c>
      <c r="G149" s="2">
        <v>42</v>
      </c>
      <c r="H149" s="8">
        <v>175</v>
      </c>
      <c r="I149" s="9">
        <f>IF(H149="","",H149+G149)</f>
        <v>217</v>
      </c>
    </row>
    <row r="150" spans="2:9" ht="26.25" customHeight="1">
      <c r="B150" s="33" t="s">
        <v>9</v>
      </c>
      <c r="C150" s="2">
        <v>46</v>
      </c>
      <c r="D150" s="8">
        <v>171</v>
      </c>
      <c r="E150" s="8">
        <f>IF(D150="","",D150+C150)</f>
        <v>217</v>
      </c>
      <c r="F150" s="33" t="s">
        <v>71</v>
      </c>
      <c r="G150" s="2">
        <v>45</v>
      </c>
      <c r="H150" s="8">
        <v>139</v>
      </c>
      <c r="I150" s="9">
        <f>IF(H150="","",H150+G150)</f>
        <v>184</v>
      </c>
    </row>
    <row r="151" spans="2:9" ht="19.5" customHeight="1" thickBot="1">
      <c r="B151" s="10"/>
      <c r="C151" s="42">
        <f>SUM(C148:C150)</f>
        <v>143</v>
      </c>
      <c r="D151" s="11"/>
      <c r="E151" s="11"/>
      <c r="F151" s="10"/>
      <c r="G151" s="42">
        <f>SUM(G148:G150)</f>
        <v>124</v>
      </c>
      <c r="H151" s="11"/>
      <c r="I151" s="12"/>
    </row>
    <row r="152" spans="2:9" ht="26.25" customHeight="1" thickTop="1">
      <c r="B152" s="13"/>
      <c r="C152" s="14" t="s">
        <v>2</v>
      </c>
      <c r="D152" s="15">
        <f>SUM(D148:D151)</f>
        <v>458</v>
      </c>
      <c r="E152" s="15">
        <f>SUM(E148:E151)</f>
        <v>601</v>
      </c>
      <c r="F152" s="13"/>
      <c r="G152" s="14" t="s">
        <v>2</v>
      </c>
      <c r="H152" s="15">
        <f>SUM(H148:H151)</f>
        <v>509</v>
      </c>
      <c r="I152" s="34">
        <f>SUM(I148:I151)</f>
        <v>633</v>
      </c>
    </row>
    <row r="153" spans="2:9" ht="23.25" customHeight="1">
      <c r="B153" s="36"/>
      <c r="C153" s="37"/>
      <c r="D153" s="39" t="s">
        <v>13</v>
      </c>
      <c r="E153" s="16"/>
      <c r="F153" s="36"/>
      <c r="G153" s="37"/>
      <c r="H153" s="39" t="s">
        <v>13</v>
      </c>
      <c r="I153" s="35">
        <v>90</v>
      </c>
    </row>
    <row r="154" spans="2:9" ht="23.25" customHeight="1" thickBot="1">
      <c r="B154" s="17"/>
      <c r="C154" s="31"/>
      <c r="D154" s="38" t="s">
        <v>19</v>
      </c>
      <c r="E154" s="18">
        <f>E152+E153</f>
        <v>601</v>
      </c>
      <c r="F154" s="17"/>
      <c r="G154" s="31"/>
      <c r="H154" s="38" t="s">
        <v>20</v>
      </c>
      <c r="I154" s="19">
        <f>I152+I153</f>
        <v>723</v>
      </c>
    </row>
    <row r="155" ht="15" thickBot="1"/>
    <row r="156" spans="2:9" ht="15.75" thickBot="1">
      <c r="B156" s="169" t="s">
        <v>78</v>
      </c>
      <c r="C156" s="170"/>
      <c r="D156" s="170"/>
      <c r="E156" s="170"/>
      <c r="F156" s="170"/>
      <c r="G156" s="170"/>
      <c r="H156" s="170"/>
      <c r="I156" s="171"/>
    </row>
    <row r="157" spans="2:9" ht="22.5" customHeight="1" thickBot="1">
      <c r="B157" s="3" t="s">
        <v>59</v>
      </c>
      <c r="C157" s="40"/>
      <c r="D157" s="40"/>
      <c r="E157" s="40"/>
      <c r="F157" s="3" t="s">
        <v>44</v>
      </c>
      <c r="G157" s="40"/>
      <c r="H157" s="40"/>
      <c r="I157" s="41"/>
    </row>
    <row r="158" spans="2:9" ht="26.25" customHeight="1">
      <c r="B158" s="32" t="s">
        <v>68</v>
      </c>
      <c r="C158" s="5" t="s">
        <v>0</v>
      </c>
      <c r="D158" s="6" t="s">
        <v>11</v>
      </c>
      <c r="E158" s="6" t="s">
        <v>12</v>
      </c>
      <c r="F158" s="32" t="s">
        <v>69</v>
      </c>
      <c r="G158" s="5" t="s">
        <v>0</v>
      </c>
      <c r="H158" s="6" t="s">
        <v>11</v>
      </c>
      <c r="I158" s="7" t="s">
        <v>12</v>
      </c>
    </row>
    <row r="159" spans="2:9" ht="26.25" customHeight="1">
      <c r="B159" s="33" t="s">
        <v>64</v>
      </c>
      <c r="C159" s="2">
        <v>29</v>
      </c>
      <c r="D159" s="8">
        <v>140</v>
      </c>
      <c r="E159" s="8">
        <f>IF(D159="","",D159+C159)</f>
        <v>169</v>
      </c>
      <c r="F159" s="33" t="s">
        <v>8</v>
      </c>
      <c r="G159" s="2">
        <v>28</v>
      </c>
      <c r="H159" s="8">
        <v>194</v>
      </c>
      <c r="I159" s="9">
        <f>IF(H159="","",H159+G159)</f>
        <v>222</v>
      </c>
    </row>
    <row r="160" spans="2:9" ht="26.25" customHeight="1">
      <c r="B160" s="33" t="s">
        <v>65</v>
      </c>
      <c r="C160" s="2">
        <v>42</v>
      </c>
      <c r="D160" s="8">
        <v>132</v>
      </c>
      <c r="E160" s="8">
        <f>IF(D160="","",D160+C160)</f>
        <v>174</v>
      </c>
      <c r="F160" s="33" t="s">
        <v>9</v>
      </c>
      <c r="G160" s="2">
        <v>49</v>
      </c>
      <c r="H160" s="8">
        <v>152</v>
      </c>
      <c r="I160" s="9">
        <f>IF(H160="","",H160+G160)</f>
        <v>201</v>
      </c>
    </row>
    <row r="161" spans="2:9" ht="26.25" customHeight="1">
      <c r="B161" s="33" t="s">
        <v>29</v>
      </c>
      <c r="C161" s="2">
        <v>29</v>
      </c>
      <c r="D161" s="8">
        <v>159</v>
      </c>
      <c r="E161" s="8">
        <f>IF(D161="","",D161+C161)</f>
        <v>188</v>
      </c>
      <c r="F161" s="33" t="s">
        <v>10</v>
      </c>
      <c r="G161" s="2">
        <v>48</v>
      </c>
      <c r="H161" s="8">
        <v>146</v>
      </c>
      <c r="I161" s="9">
        <f>IF(H161="","",H161+G161)</f>
        <v>194</v>
      </c>
    </row>
    <row r="162" spans="2:9" ht="19.5" customHeight="1" thickBot="1">
      <c r="B162" s="10"/>
      <c r="C162" s="42">
        <f>SUM(C159:C161)</f>
        <v>100</v>
      </c>
      <c r="D162" s="11"/>
      <c r="E162" s="11"/>
      <c r="F162" s="10"/>
      <c r="G162" s="42">
        <f>SUM(G159:G161)</f>
        <v>125</v>
      </c>
      <c r="H162" s="11"/>
      <c r="I162" s="12"/>
    </row>
    <row r="163" spans="2:9" ht="26.25" customHeight="1" thickTop="1">
      <c r="B163" s="13"/>
      <c r="C163" s="14" t="s">
        <v>2</v>
      </c>
      <c r="D163" s="15">
        <f>SUM(D159:D162)</f>
        <v>431</v>
      </c>
      <c r="E163" s="15">
        <f>SUM(E159:E162)</f>
        <v>531</v>
      </c>
      <c r="F163" s="13"/>
      <c r="G163" s="14" t="s">
        <v>2</v>
      </c>
      <c r="H163" s="15">
        <f>SUM(H159:H162)</f>
        <v>492</v>
      </c>
      <c r="I163" s="34">
        <f>SUM(I159:I162)</f>
        <v>617</v>
      </c>
    </row>
    <row r="164" spans="2:9" ht="23.25" customHeight="1">
      <c r="B164" s="36"/>
      <c r="C164" s="37"/>
      <c r="D164" s="39" t="s">
        <v>13</v>
      </c>
      <c r="E164" s="16"/>
      <c r="F164" s="36"/>
      <c r="G164" s="37"/>
      <c r="H164" s="39" t="s">
        <v>13</v>
      </c>
      <c r="I164" s="35">
        <v>90</v>
      </c>
    </row>
    <row r="165" spans="2:9" ht="23.25" customHeight="1" thickBot="1">
      <c r="B165" s="17"/>
      <c r="C165" s="31"/>
      <c r="D165" s="38" t="s">
        <v>19</v>
      </c>
      <c r="E165" s="18">
        <f>E163+E164</f>
        <v>531</v>
      </c>
      <c r="F165" s="17"/>
      <c r="G165" s="31"/>
      <c r="H165" s="38" t="s">
        <v>20</v>
      </c>
      <c r="I165" s="19">
        <f>I163+I164</f>
        <v>707</v>
      </c>
    </row>
  </sheetData>
  <sheetProtection/>
  <mergeCells count="25">
    <mergeCell ref="B2:I2"/>
    <mergeCell ref="B13:I13"/>
    <mergeCell ref="B24:I24"/>
    <mergeCell ref="B35:I35"/>
    <mergeCell ref="B46:I46"/>
    <mergeCell ref="K57:R57"/>
    <mergeCell ref="K68:R68"/>
    <mergeCell ref="K79:R79"/>
    <mergeCell ref="K90:R90"/>
    <mergeCell ref="K101:R101"/>
    <mergeCell ref="B57:I57"/>
    <mergeCell ref="B68:I68"/>
    <mergeCell ref="B79:I79"/>
    <mergeCell ref="B90:I90"/>
    <mergeCell ref="B101:I101"/>
    <mergeCell ref="B112:I112"/>
    <mergeCell ref="B123:I123"/>
    <mergeCell ref="B134:I134"/>
    <mergeCell ref="B145:I145"/>
    <mergeCell ref="B156:I156"/>
    <mergeCell ref="K2:R2"/>
    <mergeCell ref="K13:R13"/>
    <mergeCell ref="K24:R24"/>
    <mergeCell ref="K35:R35"/>
    <mergeCell ref="K46:R46"/>
  </mergeCells>
  <printOptions/>
  <pageMargins left="0.2362204724409449" right="0.2362204724409449" top="0.15748031496062992" bottom="0.35433070866141736" header="0.11811023622047245" footer="0.11811023622047245"/>
  <pageSetup fitToHeight="0" fitToWidth="1" orientation="landscape" paperSize="9" scale="76" r:id="rId3"/>
  <rowBreaks count="2" manualBreakCount="2">
    <brk id="55" max="255" man="1"/>
    <brk id="11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5"/>
  <sheetViews>
    <sheetView showZeros="0" zoomScale="80" zoomScaleNormal="80" zoomScalePageLayoutView="0" workbookViewId="0" topLeftCell="A112">
      <selection activeCell="O130" sqref="O130"/>
    </sheetView>
  </sheetViews>
  <sheetFormatPr defaultColWidth="11.421875" defaultRowHeight="15"/>
  <cols>
    <col min="1" max="1" width="1.8515625" style="4" customWidth="1"/>
    <col min="2" max="2" width="22.57421875" style="4" customWidth="1"/>
    <col min="3" max="3" width="5.00390625" style="4" customWidth="1"/>
    <col min="4" max="5" width="9.00390625" style="4" customWidth="1"/>
    <col min="6" max="6" width="22.57421875" style="4" customWidth="1"/>
    <col min="7" max="7" width="5.00390625" style="4" customWidth="1"/>
    <col min="8" max="9" width="9.00390625" style="4" customWidth="1"/>
    <col min="10" max="10" width="1.8515625" style="4" customWidth="1"/>
    <col min="11" max="11" width="22.57421875" style="4" customWidth="1"/>
    <col min="12" max="12" width="5.00390625" style="4" customWidth="1"/>
    <col min="13" max="14" width="9.00390625" style="4" customWidth="1"/>
    <col min="15" max="15" width="22.57421875" style="4" customWidth="1"/>
    <col min="16" max="16" width="5.00390625" style="4" customWidth="1"/>
    <col min="17" max="18" width="9.00390625" style="4" customWidth="1"/>
    <col min="19" max="19" width="1.8515625" style="4" customWidth="1"/>
    <col min="20" max="20" width="5.00390625" style="4" customWidth="1"/>
    <col min="21" max="22" width="9.00390625" style="4" customWidth="1"/>
    <col min="23" max="23" width="22.57421875" style="4" customWidth="1"/>
    <col min="24" max="24" width="5.00390625" style="4" customWidth="1"/>
    <col min="25" max="26" width="9.00390625" style="4" customWidth="1"/>
    <col min="27" max="246" width="11.421875" style="4" customWidth="1"/>
    <col min="247" max="247" width="22.57421875" style="4" customWidth="1"/>
    <col min="248" max="248" width="5.00390625" style="4" customWidth="1"/>
    <col min="249" max="16384" width="9.00390625" style="4" customWidth="1"/>
  </cols>
  <sheetData>
    <row r="1" ht="22.5" customHeight="1" thickBot="1"/>
    <row r="2" spans="2:18" ht="15.75" thickBot="1">
      <c r="B2" s="169" t="s">
        <v>116</v>
      </c>
      <c r="C2" s="170"/>
      <c r="D2" s="170"/>
      <c r="E2" s="170"/>
      <c r="F2" s="170"/>
      <c r="G2" s="170"/>
      <c r="H2" s="170"/>
      <c r="I2" s="171"/>
      <c r="K2" s="169" t="s">
        <v>117</v>
      </c>
      <c r="L2" s="170"/>
      <c r="M2" s="170"/>
      <c r="N2" s="170"/>
      <c r="O2" s="170"/>
      <c r="P2" s="170"/>
      <c r="Q2" s="170"/>
      <c r="R2" s="171"/>
    </row>
    <row r="3" spans="2:18" ht="15.75" thickBot="1">
      <c r="B3" s="3" t="s">
        <v>44</v>
      </c>
      <c r="C3" s="40"/>
      <c r="D3" s="40"/>
      <c r="E3" s="40"/>
      <c r="F3" s="3" t="s">
        <v>45</v>
      </c>
      <c r="G3" s="40"/>
      <c r="H3" s="40"/>
      <c r="I3" s="41"/>
      <c r="K3" s="3" t="s">
        <v>66</v>
      </c>
      <c r="L3" s="40"/>
      <c r="M3" s="40"/>
      <c r="N3" s="40"/>
      <c r="O3" s="40" t="s">
        <v>59</v>
      </c>
      <c r="P3" s="40"/>
      <c r="Q3" s="40"/>
      <c r="R3" s="41"/>
    </row>
    <row r="4" spans="2:18" ht="22.5" customHeight="1">
      <c r="B4" s="32" t="s">
        <v>17</v>
      </c>
      <c r="C4" s="5" t="s">
        <v>0</v>
      </c>
      <c r="D4" s="6" t="s">
        <v>11</v>
      </c>
      <c r="E4" s="6" t="s">
        <v>12</v>
      </c>
      <c r="F4" s="32" t="s">
        <v>18</v>
      </c>
      <c r="G4" s="5" t="s">
        <v>0</v>
      </c>
      <c r="H4" s="6" t="s">
        <v>11</v>
      </c>
      <c r="I4" s="7" t="s">
        <v>12</v>
      </c>
      <c r="K4" s="32" t="s">
        <v>17</v>
      </c>
      <c r="L4" s="5" t="s">
        <v>0</v>
      </c>
      <c r="M4" s="6" t="s">
        <v>11</v>
      </c>
      <c r="N4" s="6" t="s">
        <v>12</v>
      </c>
      <c r="O4" s="32" t="s">
        <v>18</v>
      </c>
      <c r="P4" s="5" t="s">
        <v>0</v>
      </c>
      <c r="Q4" s="6" t="s">
        <v>11</v>
      </c>
      <c r="R4" s="7" t="s">
        <v>12</v>
      </c>
    </row>
    <row r="5" spans="2:18" ht="26.25" customHeight="1">
      <c r="B5" s="33" t="s">
        <v>34</v>
      </c>
      <c r="C5" s="2">
        <v>37</v>
      </c>
      <c r="D5" s="92">
        <v>143</v>
      </c>
      <c r="E5" s="92">
        <f>IF(D5="","",D5+C5)</f>
        <v>180</v>
      </c>
      <c r="F5" s="33" t="s">
        <v>39</v>
      </c>
      <c r="G5" s="2">
        <v>34</v>
      </c>
      <c r="H5" s="92">
        <v>155</v>
      </c>
      <c r="I5" s="9">
        <f>IF(H5="","",H5+G5)</f>
        <v>189</v>
      </c>
      <c r="K5" s="33" t="s">
        <v>8</v>
      </c>
      <c r="L5" s="2">
        <v>28</v>
      </c>
      <c r="M5" s="92">
        <v>204</v>
      </c>
      <c r="N5" s="92">
        <f>IF(M5="","",M5+L5)</f>
        <v>232</v>
      </c>
      <c r="O5" s="33" t="s">
        <v>30</v>
      </c>
      <c r="P5" s="2">
        <v>59</v>
      </c>
      <c r="Q5" s="92">
        <v>140</v>
      </c>
      <c r="R5" s="9">
        <f>IF(Q5="","",Q5+P5)</f>
        <v>199</v>
      </c>
    </row>
    <row r="6" spans="2:18" ht="26.25" customHeight="1">
      <c r="B6" s="33" t="s">
        <v>70</v>
      </c>
      <c r="C6" s="2">
        <v>42</v>
      </c>
      <c r="D6" s="92">
        <v>137</v>
      </c>
      <c r="E6" s="92">
        <f>IF(D6="","",D6+C6)</f>
        <v>179</v>
      </c>
      <c r="F6" s="33" t="s">
        <v>40</v>
      </c>
      <c r="G6" s="2">
        <v>38</v>
      </c>
      <c r="H6" s="92">
        <v>201</v>
      </c>
      <c r="I6" s="9">
        <f>IF(H6="","",H6+G6)</f>
        <v>239</v>
      </c>
      <c r="K6" s="33" t="s">
        <v>9</v>
      </c>
      <c r="L6" s="2">
        <v>49</v>
      </c>
      <c r="M6" s="92">
        <v>177</v>
      </c>
      <c r="N6" s="92">
        <f>IF(M6="","",M6+L6)</f>
        <v>226</v>
      </c>
      <c r="O6" s="33" t="s">
        <v>72</v>
      </c>
      <c r="P6" s="2">
        <v>38</v>
      </c>
      <c r="Q6" s="92">
        <v>181</v>
      </c>
      <c r="R6" s="9">
        <f>IF(Q6="","",Q6+P6)</f>
        <v>219</v>
      </c>
    </row>
    <row r="7" spans="2:18" ht="26.25" customHeight="1">
      <c r="B7" s="33" t="s">
        <v>71</v>
      </c>
      <c r="C7" s="2">
        <v>45</v>
      </c>
      <c r="D7" s="92">
        <v>142</v>
      </c>
      <c r="E7" s="92">
        <f>IF(D7="","",D7+C7)</f>
        <v>187</v>
      </c>
      <c r="F7" s="33" t="s">
        <v>41</v>
      </c>
      <c r="G7" s="2">
        <v>25</v>
      </c>
      <c r="H7" s="92">
        <v>185</v>
      </c>
      <c r="I7" s="9">
        <f>IF(H7="","",H7+G7)</f>
        <v>210</v>
      </c>
      <c r="K7" s="33" t="s">
        <v>10</v>
      </c>
      <c r="L7" s="2">
        <v>48</v>
      </c>
      <c r="M7" s="92">
        <v>129</v>
      </c>
      <c r="N7" s="92">
        <f>IF(M7="","",M7+L7)</f>
        <v>177</v>
      </c>
      <c r="O7" s="33" t="s">
        <v>73</v>
      </c>
      <c r="P7" s="2">
        <v>45</v>
      </c>
      <c r="Q7" s="92">
        <v>155</v>
      </c>
      <c r="R7" s="9">
        <f>IF(Q7="","",Q7+P7)</f>
        <v>200</v>
      </c>
    </row>
    <row r="8" spans="2:18" ht="19.5" customHeight="1" thickBot="1">
      <c r="B8" s="10"/>
      <c r="C8" s="42">
        <f>SUM(C5:C7)</f>
        <v>124</v>
      </c>
      <c r="D8" s="11"/>
      <c r="E8" s="11"/>
      <c r="F8" s="10"/>
      <c r="G8" s="42">
        <f>SUM(G5:G7)</f>
        <v>97</v>
      </c>
      <c r="H8" s="11"/>
      <c r="I8" s="12"/>
      <c r="K8" s="10"/>
      <c r="L8" s="42">
        <f>SUM(L5:L7)</f>
        <v>125</v>
      </c>
      <c r="M8" s="11"/>
      <c r="N8" s="11"/>
      <c r="O8" s="10"/>
      <c r="P8" s="42">
        <f>SUM(P5:P7)</f>
        <v>142</v>
      </c>
      <c r="Q8" s="11"/>
      <c r="R8" s="12"/>
    </row>
    <row r="9" spans="2:18" ht="26.25" customHeight="1" thickTop="1">
      <c r="B9" s="13"/>
      <c r="C9" s="14" t="s">
        <v>2</v>
      </c>
      <c r="D9" s="15">
        <f>SUM(D5:D8)</f>
        <v>422</v>
      </c>
      <c r="E9" s="15">
        <f>SUM(E5:E8)</f>
        <v>546</v>
      </c>
      <c r="F9" s="13"/>
      <c r="G9" s="14" t="s">
        <v>2</v>
      </c>
      <c r="H9" s="15">
        <f>SUM(H5:H8)</f>
        <v>541</v>
      </c>
      <c r="I9" s="34">
        <f>SUM(I5:I8)</f>
        <v>638</v>
      </c>
      <c r="K9" s="13"/>
      <c r="L9" s="14" t="s">
        <v>2</v>
      </c>
      <c r="M9" s="15">
        <f>SUM(M5:M8)</f>
        <v>510</v>
      </c>
      <c r="N9" s="15">
        <f>SUM(N5:N8)</f>
        <v>635</v>
      </c>
      <c r="O9" s="13"/>
      <c r="P9" s="14" t="s">
        <v>2</v>
      </c>
      <c r="Q9" s="15">
        <f>SUM(Q5:Q8)</f>
        <v>476</v>
      </c>
      <c r="R9" s="34">
        <f>SUM(R5:R8)</f>
        <v>618</v>
      </c>
    </row>
    <row r="10" spans="2:18" ht="26.25" customHeight="1">
      <c r="B10" s="36"/>
      <c r="C10" s="37"/>
      <c r="D10" s="39" t="s">
        <v>13</v>
      </c>
      <c r="E10" s="16"/>
      <c r="F10" s="36"/>
      <c r="G10" s="37"/>
      <c r="H10" s="39" t="s">
        <v>13</v>
      </c>
      <c r="I10" s="35">
        <v>90</v>
      </c>
      <c r="K10" s="36"/>
      <c r="L10" s="37"/>
      <c r="M10" s="39" t="s">
        <v>13</v>
      </c>
      <c r="N10" s="16">
        <v>90</v>
      </c>
      <c r="O10" s="36"/>
      <c r="P10" s="37"/>
      <c r="Q10" s="39" t="s">
        <v>13</v>
      </c>
      <c r="R10" s="35"/>
    </row>
    <row r="11" spans="2:18" ht="23.25" customHeight="1" thickBot="1">
      <c r="B11" s="17"/>
      <c r="C11" s="31"/>
      <c r="D11" s="38" t="s">
        <v>19</v>
      </c>
      <c r="E11" s="18">
        <f>E9+E10</f>
        <v>546</v>
      </c>
      <c r="F11" s="17"/>
      <c r="G11" s="31"/>
      <c r="H11" s="38" t="s">
        <v>20</v>
      </c>
      <c r="I11" s="19">
        <f>I9+I10</f>
        <v>728</v>
      </c>
      <c r="K11" s="17"/>
      <c r="L11" s="31"/>
      <c r="M11" s="38" t="s">
        <v>19</v>
      </c>
      <c r="N11" s="18">
        <f>N9+N10</f>
        <v>725</v>
      </c>
      <c r="O11" s="17"/>
      <c r="P11" s="31"/>
      <c r="Q11" s="38" t="s">
        <v>20</v>
      </c>
      <c r="R11" s="19">
        <f>R9+R10</f>
        <v>618</v>
      </c>
    </row>
    <row r="12" ht="15" thickBot="1"/>
    <row r="13" spans="2:18" ht="15.75" thickBot="1">
      <c r="B13" s="169" t="s">
        <v>116</v>
      </c>
      <c r="C13" s="170"/>
      <c r="D13" s="170"/>
      <c r="E13" s="170"/>
      <c r="F13" s="170"/>
      <c r="G13" s="170"/>
      <c r="H13" s="170"/>
      <c r="I13" s="171"/>
      <c r="K13" s="169" t="s">
        <v>117</v>
      </c>
      <c r="L13" s="170"/>
      <c r="M13" s="170"/>
      <c r="N13" s="170"/>
      <c r="O13" s="170"/>
      <c r="P13" s="170"/>
      <c r="Q13" s="170"/>
      <c r="R13" s="171"/>
    </row>
    <row r="14" spans="2:18" ht="15.75" thickBot="1">
      <c r="B14" s="3" t="s">
        <v>46</v>
      </c>
      <c r="C14" s="40"/>
      <c r="D14" s="40"/>
      <c r="E14" s="40"/>
      <c r="F14" s="40" t="s">
        <v>47</v>
      </c>
      <c r="G14" s="40"/>
      <c r="H14" s="40"/>
      <c r="I14" s="41"/>
      <c r="K14" s="3" t="s">
        <v>44</v>
      </c>
      <c r="L14" s="40"/>
      <c r="M14" s="40"/>
      <c r="N14" s="40"/>
      <c r="O14" s="3" t="s">
        <v>67</v>
      </c>
      <c r="P14" s="40"/>
      <c r="Q14" s="40"/>
      <c r="R14" s="41"/>
    </row>
    <row r="15" spans="2:18" ht="22.5" customHeight="1">
      <c r="B15" s="32" t="s">
        <v>35</v>
      </c>
      <c r="C15" s="5" t="s">
        <v>0</v>
      </c>
      <c r="D15" s="6" t="s">
        <v>11</v>
      </c>
      <c r="E15" s="6" t="s">
        <v>12</v>
      </c>
      <c r="F15" s="32" t="s">
        <v>36</v>
      </c>
      <c r="G15" s="5" t="s">
        <v>0</v>
      </c>
      <c r="H15" s="6" t="s">
        <v>11</v>
      </c>
      <c r="I15" s="7" t="s">
        <v>12</v>
      </c>
      <c r="K15" s="32" t="s">
        <v>35</v>
      </c>
      <c r="L15" s="5" t="s">
        <v>0</v>
      </c>
      <c r="M15" s="6" t="s">
        <v>11</v>
      </c>
      <c r="N15" s="6" t="s">
        <v>12</v>
      </c>
      <c r="O15" s="32" t="s">
        <v>36</v>
      </c>
      <c r="P15" s="5" t="s">
        <v>0</v>
      </c>
      <c r="Q15" s="6" t="s">
        <v>11</v>
      </c>
      <c r="R15" s="7" t="s">
        <v>12</v>
      </c>
    </row>
    <row r="16" spans="2:18" ht="26.25" customHeight="1">
      <c r="B16" s="33" t="s">
        <v>8</v>
      </c>
      <c r="C16" s="2">
        <v>28</v>
      </c>
      <c r="D16" s="92">
        <v>158</v>
      </c>
      <c r="E16" s="92">
        <f>IF(D16="","",D16+C16)</f>
        <v>186</v>
      </c>
      <c r="F16" s="33" t="s">
        <v>28</v>
      </c>
      <c r="G16" s="2">
        <v>46</v>
      </c>
      <c r="H16" s="92">
        <v>173</v>
      </c>
      <c r="I16" s="9">
        <f>IF(H16="","",H16+G16)</f>
        <v>219</v>
      </c>
      <c r="K16" s="33" t="s">
        <v>31</v>
      </c>
      <c r="L16" s="2">
        <v>38</v>
      </c>
      <c r="M16" s="92">
        <v>173</v>
      </c>
      <c r="N16" s="92">
        <f>IF(M16="","",M16+L16)</f>
        <v>211</v>
      </c>
      <c r="O16" s="33" t="s">
        <v>14</v>
      </c>
      <c r="P16" s="2">
        <v>42</v>
      </c>
      <c r="Q16" s="92">
        <v>165</v>
      </c>
      <c r="R16" s="9">
        <f>IF(Q16="","",Q16+P16)</f>
        <v>207</v>
      </c>
    </row>
    <row r="17" spans="2:18" ht="26.25" customHeight="1">
      <c r="B17" s="33" t="s">
        <v>9</v>
      </c>
      <c r="C17" s="2">
        <v>49</v>
      </c>
      <c r="D17" s="92">
        <v>178</v>
      </c>
      <c r="E17" s="92">
        <f>IF(D17="","",D17+C17)</f>
        <v>227</v>
      </c>
      <c r="F17" s="33" t="s">
        <v>51</v>
      </c>
      <c r="G17" s="2">
        <v>51</v>
      </c>
      <c r="H17" s="92">
        <v>153</v>
      </c>
      <c r="I17" s="9">
        <f>IF(H17="","",H17+G17)</f>
        <v>204</v>
      </c>
      <c r="K17" s="33" t="s">
        <v>37</v>
      </c>
      <c r="L17" s="2">
        <v>42</v>
      </c>
      <c r="M17" s="92">
        <v>141</v>
      </c>
      <c r="N17" s="92">
        <f>IF(M17="","",M17+L17)</f>
        <v>183</v>
      </c>
      <c r="O17" s="33" t="s">
        <v>15</v>
      </c>
      <c r="P17" s="2">
        <v>38</v>
      </c>
      <c r="Q17" s="92">
        <v>169</v>
      </c>
      <c r="R17" s="9">
        <f>IF(Q17="","",Q17+P17)</f>
        <v>207</v>
      </c>
    </row>
    <row r="18" spans="2:18" ht="26.25" customHeight="1">
      <c r="B18" s="33" t="s">
        <v>10</v>
      </c>
      <c r="C18" s="2">
        <v>48</v>
      </c>
      <c r="D18" s="92">
        <v>171</v>
      </c>
      <c r="E18" s="92">
        <f>IF(D18="","",D18+C18)</f>
        <v>219</v>
      </c>
      <c r="F18" s="33" t="s">
        <v>52</v>
      </c>
      <c r="G18" s="2">
        <v>46</v>
      </c>
      <c r="H18" s="92">
        <v>151</v>
      </c>
      <c r="I18" s="9">
        <f>IF(H18="","",H18+G18)</f>
        <v>197</v>
      </c>
      <c r="K18" s="33" t="s">
        <v>38</v>
      </c>
      <c r="L18" s="2">
        <v>49</v>
      </c>
      <c r="M18" s="92">
        <v>165</v>
      </c>
      <c r="N18" s="92">
        <f>IF(M18="","",M18+L18)</f>
        <v>214</v>
      </c>
      <c r="O18" s="33" t="s">
        <v>16</v>
      </c>
      <c r="P18" s="2">
        <v>42</v>
      </c>
      <c r="Q18" s="92">
        <v>168</v>
      </c>
      <c r="R18" s="9">
        <f>IF(Q18="","",Q18+P18)</f>
        <v>210</v>
      </c>
    </row>
    <row r="19" spans="2:18" ht="19.5" customHeight="1" thickBot="1">
      <c r="B19" s="10"/>
      <c r="C19" s="42">
        <f>SUM(C16:C18)</f>
        <v>125</v>
      </c>
      <c r="D19" s="11"/>
      <c r="E19" s="11"/>
      <c r="F19" s="10"/>
      <c r="G19" s="42">
        <f>SUM(G16:G18)</f>
        <v>143</v>
      </c>
      <c r="H19" s="11"/>
      <c r="I19" s="12"/>
      <c r="K19" s="10"/>
      <c r="L19" s="42">
        <f>SUM(L16:L18)</f>
        <v>129</v>
      </c>
      <c r="M19" s="11"/>
      <c r="N19" s="11"/>
      <c r="O19" s="10"/>
      <c r="P19" s="42">
        <f>SUM(P16:P18)</f>
        <v>122</v>
      </c>
      <c r="Q19" s="11"/>
      <c r="R19" s="12"/>
    </row>
    <row r="20" spans="2:18" ht="26.25" customHeight="1" thickTop="1">
      <c r="B20" s="13"/>
      <c r="C20" s="14" t="s">
        <v>2</v>
      </c>
      <c r="D20" s="15">
        <f>SUM(D16:D19)</f>
        <v>507</v>
      </c>
      <c r="E20" s="15">
        <f>SUM(E16:E19)</f>
        <v>632</v>
      </c>
      <c r="F20" s="13"/>
      <c r="G20" s="14" t="s">
        <v>2</v>
      </c>
      <c r="H20" s="15">
        <f>SUM(H16:H19)</f>
        <v>477</v>
      </c>
      <c r="I20" s="34">
        <f>SUM(I16:I19)</f>
        <v>620</v>
      </c>
      <c r="K20" s="13"/>
      <c r="L20" s="14" t="s">
        <v>2</v>
      </c>
      <c r="M20" s="15">
        <f>SUM(M16:M19)</f>
        <v>479</v>
      </c>
      <c r="N20" s="15">
        <f>SUM(N16:N19)</f>
        <v>608</v>
      </c>
      <c r="O20" s="13"/>
      <c r="P20" s="14" t="s">
        <v>2</v>
      </c>
      <c r="Q20" s="15">
        <f>SUM(Q16:Q19)</f>
        <v>502</v>
      </c>
      <c r="R20" s="34">
        <f>SUM(R16:R19)</f>
        <v>624</v>
      </c>
    </row>
    <row r="21" spans="2:18" ht="26.25" customHeight="1">
      <c r="B21" s="36"/>
      <c r="C21" s="37"/>
      <c r="D21" s="39" t="s">
        <v>13</v>
      </c>
      <c r="E21" s="16">
        <v>90</v>
      </c>
      <c r="F21" s="36"/>
      <c r="G21" s="37"/>
      <c r="H21" s="39" t="s">
        <v>13</v>
      </c>
      <c r="I21" s="35"/>
      <c r="K21" s="36"/>
      <c r="L21" s="37"/>
      <c r="M21" s="39" t="s">
        <v>13</v>
      </c>
      <c r="N21" s="16"/>
      <c r="O21" s="36"/>
      <c r="P21" s="37"/>
      <c r="Q21" s="39" t="s">
        <v>13</v>
      </c>
      <c r="R21" s="35">
        <v>90</v>
      </c>
    </row>
    <row r="22" spans="2:18" ht="23.25" customHeight="1" thickBot="1">
      <c r="B22" s="17"/>
      <c r="C22" s="31"/>
      <c r="D22" s="38" t="s">
        <v>19</v>
      </c>
      <c r="E22" s="18">
        <f>E20+E21</f>
        <v>722</v>
      </c>
      <c r="F22" s="17"/>
      <c r="G22" s="31"/>
      <c r="H22" s="38" t="s">
        <v>20</v>
      </c>
      <c r="I22" s="19">
        <f>I20+I21</f>
        <v>620</v>
      </c>
      <c r="K22" s="17"/>
      <c r="L22" s="31"/>
      <c r="M22" s="38" t="s">
        <v>19</v>
      </c>
      <c r="N22" s="18">
        <f>N20+N21</f>
        <v>608</v>
      </c>
      <c r="O22" s="17"/>
      <c r="P22" s="31"/>
      <c r="Q22" s="38" t="s">
        <v>20</v>
      </c>
      <c r="R22" s="19">
        <f>R20+R21</f>
        <v>714</v>
      </c>
    </row>
    <row r="23" ht="15" thickBot="1"/>
    <row r="24" spans="2:18" ht="15.75" thickBot="1">
      <c r="B24" s="169" t="s">
        <v>116</v>
      </c>
      <c r="C24" s="170"/>
      <c r="D24" s="170"/>
      <c r="E24" s="170"/>
      <c r="F24" s="170"/>
      <c r="G24" s="170"/>
      <c r="H24" s="170"/>
      <c r="I24" s="171"/>
      <c r="K24" s="169" t="s">
        <v>117</v>
      </c>
      <c r="L24" s="170"/>
      <c r="M24" s="170"/>
      <c r="N24" s="170"/>
      <c r="O24" s="170"/>
      <c r="P24" s="170"/>
      <c r="Q24" s="170"/>
      <c r="R24" s="171"/>
    </row>
    <row r="25" spans="2:18" ht="15.75" thickBot="1">
      <c r="B25" s="3" t="s">
        <v>48</v>
      </c>
      <c r="C25" s="40"/>
      <c r="D25" s="40"/>
      <c r="E25" s="40"/>
      <c r="F25" s="40" t="s">
        <v>49</v>
      </c>
      <c r="G25" s="40"/>
      <c r="H25" s="40"/>
      <c r="I25" s="41"/>
      <c r="K25" s="3" t="s">
        <v>46</v>
      </c>
      <c r="L25" s="40"/>
      <c r="M25" s="40"/>
      <c r="N25" s="40"/>
      <c r="O25" s="3" t="s">
        <v>45</v>
      </c>
      <c r="P25" s="40"/>
      <c r="Q25" s="40"/>
      <c r="R25" s="41"/>
    </row>
    <row r="26" spans="2:18" ht="22.5" customHeight="1">
      <c r="B26" s="32" t="s">
        <v>42</v>
      </c>
      <c r="C26" s="5" t="s">
        <v>0</v>
      </c>
      <c r="D26" s="6" t="s">
        <v>11</v>
      </c>
      <c r="E26" s="6" t="s">
        <v>12</v>
      </c>
      <c r="F26" s="32" t="s">
        <v>43</v>
      </c>
      <c r="G26" s="5" t="s">
        <v>0</v>
      </c>
      <c r="H26" s="6" t="s">
        <v>11</v>
      </c>
      <c r="I26" s="7" t="s">
        <v>12</v>
      </c>
      <c r="K26" s="32" t="s">
        <v>42</v>
      </c>
      <c r="L26" s="5" t="s">
        <v>0</v>
      </c>
      <c r="M26" s="6" t="s">
        <v>11</v>
      </c>
      <c r="N26" s="6" t="s">
        <v>12</v>
      </c>
      <c r="O26" s="32" t="s">
        <v>43</v>
      </c>
      <c r="P26" s="5" t="s">
        <v>0</v>
      </c>
      <c r="Q26" s="6" t="s">
        <v>11</v>
      </c>
      <c r="R26" s="7" t="s">
        <v>12</v>
      </c>
    </row>
    <row r="27" spans="2:18" ht="26.25" customHeight="1">
      <c r="B27" s="33" t="s">
        <v>31</v>
      </c>
      <c r="C27" s="2">
        <v>38</v>
      </c>
      <c r="D27" s="92">
        <v>206</v>
      </c>
      <c r="E27" s="92">
        <f>IF(D27="","",D27+C27)</f>
        <v>244</v>
      </c>
      <c r="F27" s="33" t="s">
        <v>121</v>
      </c>
      <c r="G27" s="2">
        <v>46</v>
      </c>
      <c r="H27" s="92">
        <v>140</v>
      </c>
      <c r="I27" s="9">
        <f>IF(H27="","",H27+G27)</f>
        <v>186</v>
      </c>
      <c r="K27" s="33" t="s">
        <v>32</v>
      </c>
      <c r="L27" s="2">
        <v>42</v>
      </c>
      <c r="M27" s="92">
        <v>152</v>
      </c>
      <c r="N27" s="92">
        <f>IF(M27="","",M27+L27)</f>
        <v>194</v>
      </c>
      <c r="O27" s="33" t="s">
        <v>39</v>
      </c>
      <c r="P27" s="2">
        <v>34</v>
      </c>
      <c r="Q27" s="92">
        <v>200</v>
      </c>
      <c r="R27" s="9">
        <f>IF(Q27="","",Q27+P27)</f>
        <v>234</v>
      </c>
    </row>
    <row r="28" spans="2:18" ht="26.25" customHeight="1">
      <c r="B28" s="33" t="s">
        <v>37</v>
      </c>
      <c r="C28" s="2">
        <v>42</v>
      </c>
      <c r="D28" s="92">
        <v>150</v>
      </c>
      <c r="E28" s="92">
        <f>IF(D28="","",D28+C28)</f>
        <v>192</v>
      </c>
      <c r="F28" s="33" t="s">
        <v>65</v>
      </c>
      <c r="G28" s="2">
        <v>42</v>
      </c>
      <c r="H28" s="92">
        <v>148</v>
      </c>
      <c r="I28" s="9">
        <f>IF(H28="","",H28+G28)</f>
        <v>190</v>
      </c>
      <c r="K28" s="33" t="s">
        <v>100</v>
      </c>
      <c r="L28" s="2">
        <v>57</v>
      </c>
      <c r="M28" s="92">
        <v>147</v>
      </c>
      <c r="N28" s="92">
        <f>IF(M28="","",M28+L28)</f>
        <v>204</v>
      </c>
      <c r="O28" s="33" t="s">
        <v>40</v>
      </c>
      <c r="P28" s="2">
        <v>38</v>
      </c>
      <c r="Q28" s="92">
        <v>165</v>
      </c>
      <c r="R28" s="9">
        <f>IF(Q28="","",Q28+P28)</f>
        <v>203</v>
      </c>
    </row>
    <row r="29" spans="2:18" ht="26.25" customHeight="1">
      <c r="B29" s="33" t="s">
        <v>38</v>
      </c>
      <c r="C29" s="2">
        <v>49</v>
      </c>
      <c r="D29" s="92">
        <v>141</v>
      </c>
      <c r="E29" s="92">
        <f>IF(D29="","",D29+C29)</f>
        <v>190</v>
      </c>
      <c r="F29" s="33" t="s">
        <v>29</v>
      </c>
      <c r="G29" s="2">
        <v>29</v>
      </c>
      <c r="H29" s="92">
        <v>184</v>
      </c>
      <c r="I29" s="9">
        <f>IF(H29="","",H29+G29)</f>
        <v>213</v>
      </c>
      <c r="K29" s="33" t="s">
        <v>111</v>
      </c>
      <c r="L29" s="2">
        <v>37</v>
      </c>
      <c r="M29" s="92">
        <v>179</v>
      </c>
      <c r="N29" s="92">
        <f>IF(M29="","",M29+L29)</f>
        <v>216</v>
      </c>
      <c r="O29" s="33" t="s">
        <v>41</v>
      </c>
      <c r="P29" s="2">
        <v>25</v>
      </c>
      <c r="Q29" s="92">
        <v>175</v>
      </c>
      <c r="R29" s="9">
        <f>IF(Q29="","",Q29+P29)</f>
        <v>200</v>
      </c>
    </row>
    <row r="30" spans="2:18" ht="19.5" customHeight="1" thickBot="1">
      <c r="B30" s="10"/>
      <c r="C30" s="42">
        <f>SUM(C27:C29)</f>
        <v>129</v>
      </c>
      <c r="D30" s="11"/>
      <c r="E30" s="11"/>
      <c r="F30" s="10"/>
      <c r="G30" s="42">
        <f>SUM(G27:G29)</f>
        <v>117</v>
      </c>
      <c r="H30" s="11"/>
      <c r="I30" s="12"/>
      <c r="K30" s="10"/>
      <c r="L30" s="42">
        <f>SUM(L27:L29)</f>
        <v>136</v>
      </c>
      <c r="M30" s="11"/>
      <c r="N30" s="11"/>
      <c r="O30" s="10"/>
      <c r="P30" s="42">
        <f>SUM(P27:P29)</f>
        <v>97</v>
      </c>
      <c r="Q30" s="11"/>
      <c r="R30" s="12"/>
    </row>
    <row r="31" spans="2:18" ht="26.25" customHeight="1" thickTop="1">
      <c r="B31" s="13"/>
      <c r="C31" s="14" t="s">
        <v>2</v>
      </c>
      <c r="D31" s="15">
        <f>SUM(D27:D30)</f>
        <v>497</v>
      </c>
      <c r="E31" s="15">
        <f>SUM(E27:E30)</f>
        <v>626</v>
      </c>
      <c r="F31" s="13"/>
      <c r="G31" s="14" t="s">
        <v>2</v>
      </c>
      <c r="H31" s="15">
        <f>SUM(H27:H30)</f>
        <v>472</v>
      </c>
      <c r="I31" s="34">
        <f>SUM(I27:I30)</f>
        <v>589</v>
      </c>
      <c r="K31" s="13"/>
      <c r="L31" s="14" t="s">
        <v>2</v>
      </c>
      <c r="M31" s="15">
        <f>SUM(M27:M30)</f>
        <v>478</v>
      </c>
      <c r="N31" s="15">
        <f>SUM(N27:N30)</f>
        <v>614</v>
      </c>
      <c r="O31" s="13"/>
      <c r="P31" s="14" t="s">
        <v>2</v>
      </c>
      <c r="Q31" s="15">
        <f>SUM(Q27:Q30)</f>
        <v>540</v>
      </c>
      <c r="R31" s="34">
        <f>SUM(R27:R30)</f>
        <v>637</v>
      </c>
    </row>
    <row r="32" spans="2:18" ht="26.25" customHeight="1">
      <c r="B32" s="36"/>
      <c r="C32" s="37"/>
      <c r="D32" s="39" t="s">
        <v>13</v>
      </c>
      <c r="E32" s="16">
        <v>90</v>
      </c>
      <c r="F32" s="36"/>
      <c r="G32" s="37"/>
      <c r="H32" s="39" t="s">
        <v>13</v>
      </c>
      <c r="I32" s="35"/>
      <c r="K32" s="36"/>
      <c r="L32" s="37"/>
      <c r="M32" s="39" t="s">
        <v>13</v>
      </c>
      <c r="N32" s="16"/>
      <c r="O32" s="36"/>
      <c r="P32" s="37"/>
      <c r="Q32" s="39" t="s">
        <v>13</v>
      </c>
      <c r="R32" s="35">
        <v>90</v>
      </c>
    </row>
    <row r="33" spans="2:18" ht="23.25" customHeight="1" thickBot="1">
      <c r="B33" s="17"/>
      <c r="C33" s="31"/>
      <c r="D33" s="38" t="s">
        <v>19</v>
      </c>
      <c r="E33" s="18">
        <f>E31+E32</f>
        <v>716</v>
      </c>
      <c r="F33" s="17"/>
      <c r="G33" s="31"/>
      <c r="H33" s="38" t="s">
        <v>20</v>
      </c>
      <c r="I33" s="19">
        <f>I31+I32</f>
        <v>589</v>
      </c>
      <c r="K33" s="17"/>
      <c r="L33" s="31"/>
      <c r="M33" s="38" t="s">
        <v>19</v>
      </c>
      <c r="N33" s="18">
        <f>N31+N32</f>
        <v>614</v>
      </c>
      <c r="O33" s="17"/>
      <c r="P33" s="31"/>
      <c r="Q33" s="38" t="s">
        <v>20</v>
      </c>
      <c r="R33" s="19">
        <f>R31+R32</f>
        <v>727</v>
      </c>
    </row>
    <row r="34" ht="15" thickBot="1"/>
    <row r="35" spans="2:18" ht="15.75" thickBot="1">
      <c r="B35" s="169" t="s">
        <v>116</v>
      </c>
      <c r="C35" s="170"/>
      <c r="D35" s="170"/>
      <c r="E35" s="170"/>
      <c r="F35" s="170"/>
      <c r="G35" s="170"/>
      <c r="H35" s="170"/>
      <c r="I35" s="171"/>
      <c r="K35" s="169" t="s">
        <v>117</v>
      </c>
      <c r="L35" s="170"/>
      <c r="M35" s="170"/>
      <c r="N35" s="170"/>
      <c r="O35" s="170"/>
      <c r="P35" s="170"/>
      <c r="Q35" s="170"/>
      <c r="R35" s="171"/>
    </row>
    <row r="36" spans="2:18" ht="15.75" thickBot="1">
      <c r="B36" s="3" t="s">
        <v>58</v>
      </c>
      <c r="C36" s="40"/>
      <c r="D36" s="40"/>
      <c r="E36" s="40"/>
      <c r="F36" s="40" t="s">
        <v>59</v>
      </c>
      <c r="G36" s="40"/>
      <c r="H36" s="40"/>
      <c r="I36" s="41"/>
      <c r="K36" s="3" t="s">
        <v>48</v>
      </c>
      <c r="L36" s="40"/>
      <c r="M36" s="40"/>
      <c r="N36" s="40"/>
      <c r="O36" s="3" t="s">
        <v>47</v>
      </c>
      <c r="P36" s="40"/>
      <c r="Q36" s="40"/>
      <c r="R36" s="41"/>
    </row>
    <row r="37" spans="2:18" ht="22.5" customHeight="1">
      <c r="B37" s="32" t="s">
        <v>60</v>
      </c>
      <c r="C37" s="5" t="s">
        <v>0</v>
      </c>
      <c r="D37" s="6" t="s">
        <v>11</v>
      </c>
      <c r="E37" s="6" t="s">
        <v>12</v>
      </c>
      <c r="F37" s="32" t="s">
        <v>61</v>
      </c>
      <c r="G37" s="5" t="s">
        <v>0</v>
      </c>
      <c r="H37" s="6" t="s">
        <v>11</v>
      </c>
      <c r="I37" s="7" t="s">
        <v>12</v>
      </c>
      <c r="K37" s="32" t="s">
        <v>60</v>
      </c>
      <c r="L37" s="5" t="s">
        <v>0</v>
      </c>
      <c r="M37" s="6" t="s">
        <v>11</v>
      </c>
      <c r="N37" s="6" t="s">
        <v>12</v>
      </c>
      <c r="O37" s="32" t="s">
        <v>61</v>
      </c>
      <c r="P37" s="5" t="s">
        <v>0</v>
      </c>
      <c r="Q37" s="6" t="s">
        <v>11</v>
      </c>
      <c r="R37" s="7" t="s">
        <v>12</v>
      </c>
    </row>
    <row r="38" spans="2:18" ht="26.25" customHeight="1">
      <c r="B38" s="33" t="s">
        <v>32</v>
      </c>
      <c r="C38" s="2">
        <v>42</v>
      </c>
      <c r="D38" s="92">
        <v>160</v>
      </c>
      <c r="E38" s="92">
        <f>IF(D38="","",D38+C38)</f>
        <v>202</v>
      </c>
      <c r="F38" s="33" t="s">
        <v>30</v>
      </c>
      <c r="G38" s="2">
        <v>59</v>
      </c>
      <c r="H38" s="92">
        <v>142</v>
      </c>
      <c r="I38" s="9">
        <f>IF(H38="","",H38+G38)</f>
        <v>201</v>
      </c>
      <c r="K38" s="33" t="s">
        <v>33</v>
      </c>
      <c r="L38" s="2">
        <v>37</v>
      </c>
      <c r="M38" s="92">
        <v>162</v>
      </c>
      <c r="N38" s="92">
        <f>IF(M38="","",M38+L38)</f>
        <v>199</v>
      </c>
      <c r="O38" s="33" t="s">
        <v>28</v>
      </c>
      <c r="P38" s="2">
        <v>46</v>
      </c>
      <c r="Q38" s="92">
        <v>132</v>
      </c>
      <c r="R38" s="9">
        <f>IF(Q38="","",Q38+P38)</f>
        <v>178</v>
      </c>
    </row>
    <row r="39" spans="2:18" ht="26.25" customHeight="1">
      <c r="B39" s="33" t="s">
        <v>100</v>
      </c>
      <c r="C39" s="2">
        <v>57</v>
      </c>
      <c r="D39" s="92">
        <v>143</v>
      </c>
      <c r="E39" s="92">
        <f>IF(D39="","",D39+C39)</f>
        <v>200</v>
      </c>
      <c r="F39" s="33" t="s">
        <v>72</v>
      </c>
      <c r="G39" s="2">
        <v>38</v>
      </c>
      <c r="H39" s="92">
        <v>137</v>
      </c>
      <c r="I39" s="9">
        <f>IF(H39="","",H39+G39)</f>
        <v>175</v>
      </c>
      <c r="K39" s="33" t="s">
        <v>62</v>
      </c>
      <c r="L39" s="2">
        <v>42</v>
      </c>
      <c r="M39" s="92">
        <v>162</v>
      </c>
      <c r="N39" s="92">
        <f>IF(M39="","",M39+L39)</f>
        <v>204</v>
      </c>
      <c r="O39" s="33" t="s">
        <v>51</v>
      </c>
      <c r="P39" s="2">
        <v>51</v>
      </c>
      <c r="Q39" s="92">
        <v>171</v>
      </c>
      <c r="R39" s="9">
        <f>IF(Q39="","",Q39+P39)</f>
        <v>222</v>
      </c>
    </row>
    <row r="40" spans="2:18" ht="26.25" customHeight="1">
      <c r="B40" s="33" t="s">
        <v>111</v>
      </c>
      <c r="C40" s="2">
        <v>37</v>
      </c>
      <c r="D40" s="92">
        <v>157</v>
      </c>
      <c r="E40" s="92">
        <f>IF(D40="","",D40+C40)</f>
        <v>194</v>
      </c>
      <c r="F40" s="33" t="s">
        <v>73</v>
      </c>
      <c r="G40" s="2">
        <v>45</v>
      </c>
      <c r="H40" s="92">
        <v>222</v>
      </c>
      <c r="I40" s="9">
        <f>IF(H40="","",H40+G40)</f>
        <v>267</v>
      </c>
      <c r="K40" s="33" t="s">
        <v>63</v>
      </c>
      <c r="L40" s="2">
        <v>46</v>
      </c>
      <c r="M40" s="92">
        <v>191</v>
      </c>
      <c r="N40" s="92">
        <f>IF(M40="","",M40+L40)</f>
        <v>237</v>
      </c>
      <c r="O40" s="33" t="s">
        <v>52</v>
      </c>
      <c r="P40" s="2">
        <v>46</v>
      </c>
      <c r="Q40" s="92">
        <v>134</v>
      </c>
      <c r="R40" s="9">
        <f>IF(Q40="","",Q40+P40)</f>
        <v>180</v>
      </c>
    </row>
    <row r="41" spans="2:18" ht="19.5" customHeight="1" thickBot="1">
      <c r="B41" s="10"/>
      <c r="C41" s="42">
        <f>SUM(C38:C40)</f>
        <v>136</v>
      </c>
      <c r="D41" s="11"/>
      <c r="E41" s="11"/>
      <c r="F41" s="10"/>
      <c r="G41" s="42">
        <f>SUM(G38:G40)</f>
        <v>142</v>
      </c>
      <c r="H41" s="11"/>
      <c r="I41" s="12"/>
      <c r="K41" s="10"/>
      <c r="L41" s="42">
        <f>SUM(L38:L40)</f>
        <v>125</v>
      </c>
      <c r="M41" s="11"/>
      <c r="N41" s="11"/>
      <c r="O41" s="10"/>
      <c r="P41" s="42">
        <f>SUM(P38:P40)</f>
        <v>143</v>
      </c>
      <c r="Q41" s="11"/>
      <c r="R41" s="12"/>
    </row>
    <row r="42" spans="2:18" ht="26.25" customHeight="1" thickTop="1">
      <c r="B42" s="13"/>
      <c r="C42" s="14" t="s">
        <v>2</v>
      </c>
      <c r="D42" s="15">
        <f>SUM(D38:D41)</f>
        <v>460</v>
      </c>
      <c r="E42" s="15">
        <f>SUM(E38:E41)</f>
        <v>596</v>
      </c>
      <c r="F42" s="13"/>
      <c r="G42" s="14" t="s">
        <v>2</v>
      </c>
      <c r="H42" s="15">
        <f>SUM(H38:H41)</f>
        <v>501</v>
      </c>
      <c r="I42" s="34">
        <f>SUM(I38:I41)</f>
        <v>643</v>
      </c>
      <c r="K42" s="13"/>
      <c r="L42" s="14" t="s">
        <v>2</v>
      </c>
      <c r="M42" s="15">
        <f>SUM(M38:M41)</f>
        <v>515</v>
      </c>
      <c r="N42" s="15">
        <f>SUM(N38:N41)</f>
        <v>640</v>
      </c>
      <c r="O42" s="13"/>
      <c r="P42" s="14" t="s">
        <v>2</v>
      </c>
      <c r="Q42" s="15">
        <f>SUM(Q38:Q41)</f>
        <v>437</v>
      </c>
      <c r="R42" s="34">
        <f>SUM(R38:R41)</f>
        <v>580</v>
      </c>
    </row>
    <row r="43" spans="2:18" ht="26.25" customHeight="1">
      <c r="B43" s="36"/>
      <c r="C43" s="37"/>
      <c r="D43" s="39" t="s">
        <v>13</v>
      </c>
      <c r="E43" s="16"/>
      <c r="F43" s="36"/>
      <c r="G43" s="37"/>
      <c r="H43" s="39" t="s">
        <v>13</v>
      </c>
      <c r="I43" s="35">
        <v>90</v>
      </c>
      <c r="K43" s="36"/>
      <c r="L43" s="37"/>
      <c r="M43" s="39" t="s">
        <v>13</v>
      </c>
      <c r="N43" s="16">
        <v>90</v>
      </c>
      <c r="O43" s="36"/>
      <c r="P43" s="37"/>
      <c r="Q43" s="39" t="s">
        <v>13</v>
      </c>
      <c r="R43" s="35"/>
    </row>
    <row r="44" spans="2:18" ht="23.25" customHeight="1" thickBot="1">
      <c r="B44" s="17"/>
      <c r="C44" s="31"/>
      <c r="D44" s="38" t="s">
        <v>19</v>
      </c>
      <c r="E44" s="18">
        <f>E42+E43</f>
        <v>596</v>
      </c>
      <c r="F44" s="17"/>
      <c r="G44" s="31"/>
      <c r="H44" s="38" t="s">
        <v>20</v>
      </c>
      <c r="I44" s="19">
        <f>I42+I43</f>
        <v>733</v>
      </c>
      <c r="K44" s="17"/>
      <c r="L44" s="31"/>
      <c r="M44" s="38" t="s">
        <v>19</v>
      </c>
      <c r="N44" s="18">
        <f>N42+N43</f>
        <v>730</v>
      </c>
      <c r="O44" s="17"/>
      <c r="P44" s="31"/>
      <c r="Q44" s="38" t="s">
        <v>20</v>
      </c>
      <c r="R44" s="19">
        <f>R42+R43</f>
        <v>580</v>
      </c>
    </row>
    <row r="45" ht="15" thickBot="1"/>
    <row r="46" spans="2:18" ht="15.75" thickBot="1">
      <c r="B46" s="169" t="s">
        <v>116</v>
      </c>
      <c r="C46" s="170"/>
      <c r="D46" s="170"/>
      <c r="E46" s="170"/>
      <c r="F46" s="170"/>
      <c r="G46" s="170"/>
      <c r="H46" s="170"/>
      <c r="I46" s="171"/>
      <c r="K46" s="169" t="s">
        <v>117</v>
      </c>
      <c r="L46" s="170"/>
      <c r="M46" s="170"/>
      <c r="N46" s="170"/>
      <c r="O46" s="170"/>
      <c r="P46" s="170"/>
      <c r="Q46" s="170"/>
      <c r="R46" s="171"/>
    </row>
    <row r="47" spans="2:18" ht="15.75" thickBot="1">
      <c r="B47" s="3" t="s">
        <v>66</v>
      </c>
      <c r="C47" s="40"/>
      <c r="D47" s="40"/>
      <c r="E47" s="40"/>
      <c r="F47" s="40" t="s">
        <v>67</v>
      </c>
      <c r="G47" s="40"/>
      <c r="H47" s="40"/>
      <c r="I47" s="41"/>
      <c r="K47" s="3" t="s">
        <v>58</v>
      </c>
      <c r="L47" s="40"/>
      <c r="M47" s="40"/>
      <c r="N47" s="40"/>
      <c r="O47" s="3" t="s">
        <v>49</v>
      </c>
      <c r="P47" s="40"/>
      <c r="Q47" s="40"/>
      <c r="R47" s="41"/>
    </row>
    <row r="48" spans="2:18" ht="22.5" customHeight="1">
      <c r="B48" s="32" t="s">
        <v>68</v>
      </c>
      <c r="C48" s="5" t="s">
        <v>0</v>
      </c>
      <c r="D48" s="6" t="s">
        <v>11</v>
      </c>
      <c r="E48" s="6" t="s">
        <v>12</v>
      </c>
      <c r="F48" s="32" t="s">
        <v>69</v>
      </c>
      <c r="G48" s="5" t="s">
        <v>0</v>
      </c>
      <c r="H48" s="6" t="s">
        <v>11</v>
      </c>
      <c r="I48" s="7" t="s">
        <v>12</v>
      </c>
      <c r="K48" s="32" t="s">
        <v>68</v>
      </c>
      <c r="L48" s="5" t="s">
        <v>0</v>
      </c>
      <c r="M48" s="6" t="s">
        <v>11</v>
      </c>
      <c r="N48" s="6" t="s">
        <v>12</v>
      </c>
      <c r="O48" s="32" t="s">
        <v>69</v>
      </c>
      <c r="P48" s="5" t="s">
        <v>0</v>
      </c>
      <c r="Q48" s="6" t="s">
        <v>11</v>
      </c>
      <c r="R48" s="7" t="s">
        <v>12</v>
      </c>
    </row>
    <row r="49" spans="2:18" ht="26.25" customHeight="1">
      <c r="B49" s="33" t="s">
        <v>33</v>
      </c>
      <c r="C49" s="2">
        <v>37</v>
      </c>
      <c r="D49" s="92">
        <v>166</v>
      </c>
      <c r="E49" s="92">
        <f>IF(D49="","",D49+C49)</f>
        <v>203</v>
      </c>
      <c r="F49" s="33" t="s">
        <v>14</v>
      </c>
      <c r="G49" s="2">
        <v>42</v>
      </c>
      <c r="H49" s="92">
        <v>152</v>
      </c>
      <c r="I49" s="9">
        <f>IF(H49="","",H49+G49)</f>
        <v>194</v>
      </c>
      <c r="K49" s="33" t="s">
        <v>34</v>
      </c>
      <c r="L49" s="2">
        <v>37</v>
      </c>
      <c r="M49" s="92">
        <v>169</v>
      </c>
      <c r="N49" s="92">
        <f>IF(M49="","",M49+L49)</f>
        <v>206</v>
      </c>
      <c r="O49" s="33" t="s">
        <v>121</v>
      </c>
      <c r="P49" s="2">
        <v>46</v>
      </c>
      <c r="Q49" s="92">
        <v>116</v>
      </c>
      <c r="R49" s="9">
        <f>IF(Q49="","",Q49+P49)</f>
        <v>162</v>
      </c>
    </row>
    <row r="50" spans="2:18" ht="26.25" customHeight="1">
      <c r="B50" s="33" t="s">
        <v>62</v>
      </c>
      <c r="C50" s="2">
        <v>42</v>
      </c>
      <c r="D50" s="92">
        <v>144</v>
      </c>
      <c r="E50" s="92">
        <f>IF(D50="","",D50+C50)</f>
        <v>186</v>
      </c>
      <c r="F50" s="33" t="s">
        <v>15</v>
      </c>
      <c r="G50" s="2">
        <v>38</v>
      </c>
      <c r="H50" s="92">
        <v>179</v>
      </c>
      <c r="I50" s="9">
        <f>IF(H50="","",H50+G50)</f>
        <v>217</v>
      </c>
      <c r="K50" s="33" t="s">
        <v>70</v>
      </c>
      <c r="L50" s="2">
        <v>42</v>
      </c>
      <c r="M50" s="92">
        <v>158</v>
      </c>
      <c r="N50" s="92">
        <f>IF(M50="","",M50+L50)</f>
        <v>200</v>
      </c>
      <c r="O50" s="33" t="s">
        <v>65</v>
      </c>
      <c r="P50" s="2">
        <v>42</v>
      </c>
      <c r="Q50" s="92">
        <v>143</v>
      </c>
      <c r="R50" s="9">
        <f>IF(Q50="","",Q50+P50)</f>
        <v>185</v>
      </c>
    </row>
    <row r="51" spans="2:18" ht="26.25" customHeight="1">
      <c r="B51" s="33" t="s">
        <v>63</v>
      </c>
      <c r="C51" s="2">
        <v>46</v>
      </c>
      <c r="D51" s="92">
        <v>193</v>
      </c>
      <c r="E51" s="92">
        <f>IF(D51="","",D51+C51)</f>
        <v>239</v>
      </c>
      <c r="F51" s="33" t="s">
        <v>16</v>
      </c>
      <c r="G51" s="2">
        <v>42</v>
      </c>
      <c r="H51" s="92">
        <v>144</v>
      </c>
      <c r="I51" s="9">
        <f>IF(H51="","",H51+G51)</f>
        <v>186</v>
      </c>
      <c r="K51" s="33" t="s">
        <v>71</v>
      </c>
      <c r="L51" s="2">
        <v>45</v>
      </c>
      <c r="M51" s="92">
        <v>172</v>
      </c>
      <c r="N51" s="92">
        <f>IF(M51="","",M51+L51)</f>
        <v>217</v>
      </c>
      <c r="O51" s="33" t="s">
        <v>29</v>
      </c>
      <c r="P51" s="2">
        <v>29</v>
      </c>
      <c r="Q51" s="92">
        <v>160</v>
      </c>
      <c r="R51" s="9">
        <f>IF(Q51="","",Q51+P51)</f>
        <v>189</v>
      </c>
    </row>
    <row r="52" spans="2:18" ht="19.5" customHeight="1" thickBot="1">
      <c r="B52" s="10"/>
      <c r="C52" s="42">
        <f>SUM(C49:C51)</f>
        <v>125</v>
      </c>
      <c r="D52" s="11"/>
      <c r="E52" s="11"/>
      <c r="F52" s="10"/>
      <c r="G52" s="42">
        <f>SUM(G49:G51)</f>
        <v>122</v>
      </c>
      <c r="H52" s="11"/>
      <c r="I52" s="12"/>
      <c r="K52" s="10"/>
      <c r="L52" s="42">
        <f>SUM(L49:L51)</f>
        <v>124</v>
      </c>
      <c r="M52" s="11"/>
      <c r="N52" s="11"/>
      <c r="O52" s="10"/>
      <c r="P52" s="42">
        <f>SUM(P49:P51)</f>
        <v>117</v>
      </c>
      <c r="Q52" s="11"/>
      <c r="R52" s="12"/>
    </row>
    <row r="53" spans="2:18" ht="26.25" customHeight="1" thickTop="1">
      <c r="B53" s="13"/>
      <c r="C53" s="14" t="s">
        <v>2</v>
      </c>
      <c r="D53" s="15">
        <f>SUM(D49:D52)</f>
        <v>503</v>
      </c>
      <c r="E53" s="15">
        <f>SUM(E49:E52)</f>
        <v>628</v>
      </c>
      <c r="F53" s="13"/>
      <c r="G53" s="14" t="s">
        <v>2</v>
      </c>
      <c r="H53" s="15">
        <f>SUM(H49:H52)</f>
        <v>475</v>
      </c>
      <c r="I53" s="34">
        <f>SUM(I49:I52)</f>
        <v>597</v>
      </c>
      <c r="K53" s="13"/>
      <c r="L53" s="14" t="s">
        <v>2</v>
      </c>
      <c r="M53" s="15">
        <f>SUM(M49:M52)</f>
        <v>499</v>
      </c>
      <c r="N53" s="15">
        <f>SUM(N49:N52)</f>
        <v>623</v>
      </c>
      <c r="O53" s="13"/>
      <c r="P53" s="14" t="s">
        <v>2</v>
      </c>
      <c r="Q53" s="15">
        <f>SUM(Q49:Q52)</f>
        <v>419</v>
      </c>
      <c r="R53" s="34">
        <f>SUM(R49:R52)</f>
        <v>536</v>
      </c>
    </row>
    <row r="54" spans="2:18" ht="26.25" customHeight="1">
      <c r="B54" s="36"/>
      <c r="C54" s="37"/>
      <c r="D54" s="39" t="s">
        <v>13</v>
      </c>
      <c r="E54" s="16">
        <v>90</v>
      </c>
      <c r="F54" s="36"/>
      <c r="G54" s="37"/>
      <c r="H54" s="39" t="s">
        <v>13</v>
      </c>
      <c r="I54" s="35"/>
      <c r="K54" s="36"/>
      <c r="L54" s="37"/>
      <c r="M54" s="39" t="s">
        <v>13</v>
      </c>
      <c r="N54" s="16"/>
      <c r="O54" s="36"/>
      <c r="P54" s="37"/>
      <c r="Q54" s="39" t="s">
        <v>13</v>
      </c>
      <c r="R54" s="35"/>
    </row>
    <row r="55" spans="2:18" ht="23.25" customHeight="1" thickBot="1">
      <c r="B55" s="17"/>
      <c r="C55" s="31"/>
      <c r="D55" s="38" t="s">
        <v>19</v>
      </c>
      <c r="E55" s="18">
        <f>E53+E54</f>
        <v>718</v>
      </c>
      <c r="F55" s="17"/>
      <c r="G55" s="31"/>
      <c r="H55" s="38" t="s">
        <v>20</v>
      </c>
      <c r="I55" s="19">
        <f>I53+I54</f>
        <v>597</v>
      </c>
      <c r="K55" s="17"/>
      <c r="L55" s="31"/>
      <c r="M55" s="38" t="s">
        <v>19</v>
      </c>
      <c r="N55" s="18">
        <f>N53+N54</f>
        <v>623</v>
      </c>
      <c r="O55" s="17"/>
      <c r="P55" s="31"/>
      <c r="Q55" s="38" t="s">
        <v>20</v>
      </c>
      <c r="R55" s="19">
        <f>R53+R54</f>
        <v>536</v>
      </c>
    </row>
    <row r="56" ht="15" thickBot="1"/>
    <row r="57" spans="2:18" ht="15.75" thickBot="1">
      <c r="B57" s="169" t="s">
        <v>118</v>
      </c>
      <c r="C57" s="170"/>
      <c r="D57" s="170"/>
      <c r="E57" s="170"/>
      <c r="F57" s="170"/>
      <c r="G57" s="170"/>
      <c r="H57" s="170"/>
      <c r="I57" s="171"/>
      <c r="K57" s="169" t="s">
        <v>119</v>
      </c>
      <c r="L57" s="170"/>
      <c r="M57" s="170"/>
      <c r="N57" s="170"/>
      <c r="O57" s="170"/>
      <c r="P57" s="170"/>
      <c r="Q57" s="170"/>
      <c r="R57" s="171"/>
    </row>
    <row r="58" spans="2:18" ht="22.5" customHeight="1" thickBot="1">
      <c r="B58" s="3" t="s">
        <v>48</v>
      </c>
      <c r="C58" s="40"/>
      <c r="D58" s="40"/>
      <c r="E58" s="40"/>
      <c r="F58" s="40" t="s">
        <v>67</v>
      </c>
      <c r="G58" s="40"/>
      <c r="H58" s="40"/>
      <c r="I58" s="41"/>
      <c r="K58" s="3" t="s">
        <v>45</v>
      </c>
      <c r="L58" s="40"/>
      <c r="M58" s="40"/>
      <c r="N58" s="40"/>
      <c r="O58" s="40" t="s">
        <v>66</v>
      </c>
      <c r="P58" s="40"/>
      <c r="Q58" s="40"/>
      <c r="R58" s="41"/>
    </row>
    <row r="59" spans="2:18" ht="26.25" customHeight="1">
      <c r="B59" s="32" t="s">
        <v>17</v>
      </c>
      <c r="C59" s="5" t="s">
        <v>0</v>
      </c>
      <c r="D59" s="6" t="s">
        <v>11</v>
      </c>
      <c r="E59" s="6" t="s">
        <v>12</v>
      </c>
      <c r="F59" s="32" t="s">
        <v>18</v>
      </c>
      <c r="G59" s="5" t="s">
        <v>0</v>
      </c>
      <c r="H59" s="6" t="s">
        <v>11</v>
      </c>
      <c r="I59" s="7" t="s">
        <v>12</v>
      </c>
      <c r="K59" s="32" t="s">
        <v>17</v>
      </c>
      <c r="L59" s="5" t="s">
        <v>0</v>
      </c>
      <c r="M59" s="6" t="s">
        <v>11</v>
      </c>
      <c r="N59" s="6" t="s">
        <v>12</v>
      </c>
      <c r="O59" s="32" t="s">
        <v>18</v>
      </c>
      <c r="P59" s="5" t="s">
        <v>0</v>
      </c>
      <c r="Q59" s="6" t="s">
        <v>11</v>
      </c>
      <c r="R59" s="7" t="s">
        <v>12</v>
      </c>
    </row>
    <row r="60" spans="2:18" ht="26.25" customHeight="1">
      <c r="B60" s="33" t="s">
        <v>28</v>
      </c>
      <c r="C60" s="2">
        <v>46</v>
      </c>
      <c r="D60" s="92">
        <v>122</v>
      </c>
      <c r="E60" s="92">
        <f>IF(D60="","",D60+C60)</f>
        <v>168</v>
      </c>
      <c r="F60" s="33" t="s">
        <v>34</v>
      </c>
      <c r="G60" s="2">
        <v>37</v>
      </c>
      <c r="H60" s="92">
        <v>166</v>
      </c>
      <c r="I60" s="9">
        <f>IF(H60="","",H60+G60)</f>
        <v>203</v>
      </c>
      <c r="K60" s="33" t="s">
        <v>30</v>
      </c>
      <c r="L60" s="2">
        <v>59</v>
      </c>
      <c r="M60" s="92">
        <v>159</v>
      </c>
      <c r="N60" s="9">
        <f>IF(M60="","",M60+L60)</f>
        <v>218</v>
      </c>
      <c r="O60" s="33" t="s">
        <v>33</v>
      </c>
      <c r="P60" s="2">
        <v>37</v>
      </c>
      <c r="Q60" s="92">
        <v>180</v>
      </c>
      <c r="R60" s="9">
        <f>IF(Q60="","",Q60+P60)</f>
        <v>217</v>
      </c>
    </row>
    <row r="61" spans="2:18" ht="26.25" customHeight="1">
      <c r="B61" s="33" t="s">
        <v>51</v>
      </c>
      <c r="C61" s="2">
        <v>51</v>
      </c>
      <c r="D61" s="92">
        <v>168</v>
      </c>
      <c r="E61" s="92">
        <f>IF(D61="","",D61+C61)</f>
        <v>219</v>
      </c>
      <c r="F61" s="33" t="s">
        <v>70</v>
      </c>
      <c r="G61" s="2">
        <v>42</v>
      </c>
      <c r="H61" s="92">
        <v>167</v>
      </c>
      <c r="I61" s="9">
        <f>IF(H61="","",H61+G61)</f>
        <v>209</v>
      </c>
      <c r="K61" s="33" t="s">
        <v>72</v>
      </c>
      <c r="L61" s="2">
        <v>38</v>
      </c>
      <c r="M61" s="92">
        <v>148</v>
      </c>
      <c r="N61" s="9">
        <f>IF(M61="","",M61+L61)</f>
        <v>186</v>
      </c>
      <c r="O61" s="33" t="s">
        <v>62</v>
      </c>
      <c r="P61" s="2">
        <v>42</v>
      </c>
      <c r="Q61" s="92">
        <v>119</v>
      </c>
      <c r="R61" s="9">
        <f>IF(Q61="","",Q61+P61)</f>
        <v>161</v>
      </c>
    </row>
    <row r="62" spans="2:18" ht="26.25" customHeight="1">
      <c r="B62" s="33" t="s">
        <v>52</v>
      </c>
      <c r="C62" s="2">
        <v>46</v>
      </c>
      <c r="D62" s="92">
        <v>136</v>
      </c>
      <c r="E62" s="92">
        <f>IF(D62="","",D62+C62)</f>
        <v>182</v>
      </c>
      <c r="F62" s="33" t="s">
        <v>71</v>
      </c>
      <c r="G62" s="2">
        <v>45</v>
      </c>
      <c r="H62" s="92">
        <v>158</v>
      </c>
      <c r="I62" s="9">
        <f>IF(H62="","",H62+G62)</f>
        <v>203</v>
      </c>
      <c r="K62" s="33" t="s">
        <v>73</v>
      </c>
      <c r="L62" s="2">
        <v>45</v>
      </c>
      <c r="M62" s="92">
        <v>162</v>
      </c>
      <c r="N62" s="9">
        <f>IF(M62="","",M62+L62)</f>
        <v>207</v>
      </c>
      <c r="O62" s="33" t="s">
        <v>63</v>
      </c>
      <c r="P62" s="2">
        <v>46</v>
      </c>
      <c r="Q62" s="92">
        <v>129</v>
      </c>
      <c r="R62" s="9">
        <f>IF(Q62="","",Q62+P62)</f>
        <v>175</v>
      </c>
    </row>
    <row r="63" spans="2:18" ht="19.5" customHeight="1" thickBot="1">
      <c r="B63" s="10"/>
      <c r="C63" s="42">
        <f>SUM(C60:C62)</f>
        <v>143</v>
      </c>
      <c r="D63" s="11"/>
      <c r="E63" s="11"/>
      <c r="F63" s="10"/>
      <c r="G63" s="42">
        <f>SUM(G60:G62)</f>
        <v>124</v>
      </c>
      <c r="H63" s="11"/>
      <c r="I63" s="12"/>
      <c r="K63" s="10"/>
      <c r="L63" s="42">
        <f>SUM(L60:L62)</f>
        <v>142</v>
      </c>
      <c r="M63" s="11"/>
      <c r="N63" s="11"/>
      <c r="O63" s="10"/>
      <c r="P63" s="42">
        <f>SUM(P60:P62)</f>
        <v>125</v>
      </c>
      <c r="Q63" s="11"/>
      <c r="R63" s="12"/>
    </row>
    <row r="64" spans="2:18" ht="26.25" customHeight="1" thickTop="1">
      <c r="B64" s="13"/>
      <c r="C64" s="14" t="s">
        <v>2</v>
      </c>
      <c r="D64" s="15">
        <f>SUM(D60:D63)</f>
        <v>426</v>
      </c>
      <c r="E64" s="15">
        <f>SUM(E60:E63)</f>
        <v>569</v>
      </c>
      <c r="F64" s="13"/>
      <c r="G64" s="14" t="s">
        <v>2</v>
      </c>
      <c r="H64" s="15">
        <f>SUM(H60:H63)</f>
        <v>491</v>
      </c>
      <c r="I64" s="34">
        <f>SUM(I60:I63)</f>
        <v>615</v>
      </c>
      <c r="K64" s="13"/>
      <c r="L64" s="14" t="s">
        <v>2</v>
      </c>
      <c r="M64" s="15">
        <f>SUM(M60:M63)</f>
        <v>469</v>
      </c>
      <c r="N64" s="15">
        <f>SUM(N60:N63)</f>
        <v>611</v>
      </c>
      <c r="O64" s="13"/>
      <c r="P64" s="14" t="s">
        <v>2</v>
      </c>
      <c r="Q64" s="15">
        <f>SUM(Q60:Q63)</f>
        <v>428</v>
      </c>
      <c r="R64" s="34">
        <f>SUM(R60:R63)</f>
        <v>553</v>
      </c>
    </row>
    <row r="65" spans="2:18" ht="23.25" customHeight="1">
      <c r="B65" s="36"/>
      <c r="C65" s="37"/>
      <c r="D65" s="39" t="s">
        <v>13</v>
      </c>
      <c r="E65" s="16"/>
      <c r="F65" s="36"/>
      <c r="G65" s="37"/>
      <c r="H65" s="39" t="s">
        <v>13</v>
      </c>
      <c r="I65" s="35">
        <v>90</v>
      </c>
      <c r="K65" s="36"/>
      <c r="L65" s="37"/>
      <c r="M65" s="39" t="s">
        <v>13</v>
      </c>
      <c r="N65" s="16">
        <v>90</v>
      </c>
      <c r="O65" s="36"/>
      <c r="P65" s="37"/>
      <c r="Q65" s="39" t="s">
        <v>13</v>
      </c>
      <c r="R65" s="35"/>
    </row>
    <row r="66" spans="2:18" ht="23.25" customHeight="1" thickBot="1">
      <c r="B66" s="17"/>
      <c r="C66" s="31"/>
      <c r="D66" s="38" t="s">
        <v>19</v>
      </c>
      <c r="E66" s="18">
        <f>E64+E65</f>
        <v>569</v>
      </c>
      <c r="F66" s="17"/>
      <c r="G66" s="31"/>
      <c r="H66" s="38" t="s">
        <v>20</v>
      </c>
      <c r="I66" s="19">
        <f>I64+I65</f>
        <v>705</v>
      </c>
      <c r="K66" s="17"/>
      <c r="L66" s="31"/>
      <c r="M66" s="38" t="s">
        <v>19</v>
      </c>
      <c r="N66" s="18">
        <f>N64+N65</f>
        <v>701</v>
      </c>
      <c r="O66" s="17"/>
      <c r="P66" s="31"/>
      <c r="Q66" s="38" t="s">
        <v>20</v>
      </c>
      <c r="R66" s="19">
        <f>R64+R65</f>
        <v>553</v>
      </c>
    </row>
    <row r="67" ht="15" thickBot="1"/>
    <row r="68" spans="2:18" ht="15.75" thickBot="1">
      <c r="B68" s="169" t="s">
        <v>118</v>
      </c>
      <c r="C68" s="170"/>
      <c r="D68" s="170"/>
      <c r="E68" s="170"/>
      <c r="F68" s="170"/>
      <c r="G68" s="170"/>
      <c r="H68" s="170"/>
      <c r="I68" s="171"/>
      <c r="K68" s="169" t="s">
        <v>119</v>
      </c>
      <c r="L68" s="170"/>
      <c r="M68" s="170"/>
      <c r="N68" s="170"/>
      <c r="O68" s="170"/>
      <c r="P68" s="170"/>
      <c r="Q68" s="170"/>
      <c r="R68" s="171"/>
    </row>
    <row r="69" spans="2:18" ht="22.5" customHeight="1" thickBot="1">
      <c r="B69" s="3" t="s">
        <v>58</v>
      </c>
      <c r="C69" s="40"/>
      <c r="D69" s="40"/>
      <c r="E69" s="40"/>
      <c r="F69" s="3" t="s">
        <v>45</v>
      </c>
      <c r="G69" s="40"/>
      <c r="H69" s="40"/>
      <c r="I69" s="41"/>
      <c r="K69" s="3" t="s">
        <v>47</v>
      </c>
      <c r="L69" s="40"/>
      <c r="M69" s="40"/>
      <c r="N69" s="40"/>
      <c r="O69" s="3" t="s">
        <v>44</v>
      </c>
      <c r="P69" s="40"/>
      <c r="Q69" s="40"/>
      <c r="R69" s="41"/>
    </row>
    <row r="70" spans="2:18" ht="26.25" customHeight="1">
      <c r="B70" s="32" t="s">
        <v>35</v>
      </c>
      <c r="C70" s="5" t="s">
        <v>0</v>
      </c>
      <c r="D70" s="6" t="s">
        <v>11</v>
      </c>
      <c r="E70" s="6" t="s">
        <v>12</v>
      </c>
      <c r="F70" s="32" t="s">
        <v>36</v>
      </c>
      <c r="G70" s="5" t="s">
        <v>0</v>
      </c>
      <c r="H70" s="6" t="s">
        <v>11</v>
      </c>
      <c r="I70" s="7" t="s">
        <v>12</v>
      </c>
      <c r="K70" s="32" t="s">
        <v>35</v>
      </c>
      <c r="L70" s="5" t="s">
        <v>0</v>
      </c>
      <c r="M70" s="6" t="s">
        <v>11</v>
      </c>
      <c r="N70" s="6" t="s">
        <v>12</v>
      </c>
      <c r="O70" s="32" t="s">
        <v>36</v>
      </c>
      <c r="P70" s="5" t="s">
        <v>0</v>
      </c>
      <c r="Q70" s="6" t="s">
        <v>11</v>
      </c>
      <c r="R70" s="7" t="s">
        <v>12</v>
      </c>
    </row>
    <row r="71" spans="2:18" ht="26.25" customHeight="1">
      <c r="B71" s="33" t="s">
        <v>121</v>
      </c>
      <c r="C71" s="2">
        <v>46</v>
      </c>
      <c r="D71" s="92">
        <v>172</v>
      </c>
      <c r="E71" s="92">
        <f>IF(D71="","",D71+C71)</f>
        <v>218</v>
      </c>
      <c r="F71" s="33" t="s">
        <v>8</v>
      </c>
      <c r="G71" s="2">
        <v>28</v>
      </c>
      <c r="H71" s="92">
        <v>167</v>
      </c>
      <c r="I71" s="9">
        <f>IF(H71="","",H71+G71)</f>
        <v>195</v>
      </c>
      <c r="K71" s="33" t="s">
        <v>14</v>
      </c>
      <c r="L71" s="2">
        <v>42</v>
      </c>
      <c r="M71" s="92">
        <v>159</v>
      </c>
      <c r="N71" s="92">
        <f>IF(M71="","",M71+L71)</f>
        <v>201</v>
      </c>
      <c r="O71" s="33" t="s">
        <v>34</v>
      </c>
      <c r="P71" s="2">
        <v>37</v>
      </c>
      <c r="Q71" s="92">
        <v>187</v>
      </c>
      <c r="R71" s="9">
        <f>IF(Q71="","",Q71+P71)</f>
        <v>224</v>
      </c>
    </row>
    <row r="72" spans="2:18" ht="26.25" customHeight="1">
      <c r="B72" s="33" t="s">
        <v>65</v>
      </c>
      <c r="C72" s="2">
        <v>42</v>
      </c>
      <c r="D72" s="92">
        <v>130</v>
      </c>
      <c r="E72" s="92">
        <f>IF(D72="","",D72+C72)</f>
        <v>172</v>
      </c>
      <c r="F72" s="33" t="s">
        <v>9</v>
      </c>
      <c r="G72" s="2">
        <v>49</v>
      </c>
      <c r="H72" s="92">
        <v>113</v>
      </c>
      <c r="I72" s="9">
        <f>IF(H72="","",H72+G72)</f>
        <v>162</v>
      </c>
      <c r="K72" s="33" t="s">
        <v>15</v>
      </c>
      <c r="L72" s="2">
        <v>38</v>
      </c>
      <c r="M72" s="92">
        <v>196</v>
      </c>
      <c r="N72" s="92">
        <f>IF(M72="","",M72+L72)</f>
        <v>234</v>
      </c>
      <c r="O72" s="33" t="s">
        <v>70</v>
      </c>
      <c r="P72" s="2">
        <v>42</v>
      </c>
      <c r="Q72" s="92">
        <v>128</v>
      </c>
      <c r="R72" s="9">
        <f>IF(Q72="","",Q72+P72)</f>
        <v>170</v>
      </c>
    </row>
    <row r="73" spans="2:18" ht="26.25" customHeight="1">
      <c r="B73" s="33" t="s">
        <v>29</v>
      </c>
      <c r="C73" s="2">
        <v>29</v>
      </c>
      <c r="D73" s="92">
        <v>167</v>
      </c>
      <c r="E73" s="92">
        <f>IF(D73="","",D73+C73)</f>
        <v>196</v>
      </c>
      <c r="F73" s="33" t="s">
        <v>10</v>
      </c>
      <c r="G73" s="2">
        <v>48</v>
      </c>
      <c r="H73" s="92">
        <v>147</v>
      </c>
      <c r="I73" s="9">
        <f>IF(H73="","",H73+G73)</f>
        <v>195</v>
      </c>
      <c r="K73" s="33" t="s">
        <v>16</v>
      </c>
      <c r="L73" s="2">
        <v>42</v>
      </c>
      <c r="M73" s="92">
        <v>160</v>
      </c>
      <c r="N73" s="92">
        <f>IF(M73="","",M73+L73)</f>
        <v>202</v>
      </c>
      <c r="O73" s="33" t="s">
        <v>71</v>
      </c>
      <c r="P73" s="2">
        <v>45</v>
      </c>
      <c r="Q73" s="92">
        <v>169</v>
      </c>
      <c r="R73" s="9">
        <f>IF(Q73="","",Q73+P73)</f>
        <v>214</v>
      </c>
    </row>
    <row r="74" spans="2:18" ht="19.5" customHeight="1" thickBot="1">
      <c r="B74" s="10"/>
      <c r="C74" s="42">
        <f>SUM(C71:C73)</f>
        <v>117</v>
      </c>
      <c r="D74" s="11"/>
      <c r="E74" s="11"/>
      <c r="F74" s="10"/>
      <c r="G74" s="42">
        <f>SUM(G71:G73)</f>
        <v>125</v>
      </c>
      <c r="H74" s="11"/>
      <c r="I74" s="12"/>
      <c r="K74" s="10"/>
      <c r="L74" s="42">
        <f>SUM(L71:L73)</f>
        <v>122</v>
      </c>
      <c r="M74" s="11"/>
      <c r="N74" s="11"/>
      <c r="O74" s="10"/>
      <c r="P74" s="42">
        <f>SUM(P71:P73)</f>
        <v>124</v>
      </c>
      <c r="Q74" s="11"/>
      <c r="R74" s="12"/>
    </row>
    <row r="75" spans="2:18" ht="26.25" customHeight="1" thickTop="1">
      <c r="B75" s="13"/>
      <c r="C75" s="14" t="s">
        <v>2</v>
      </c>
      <c r="D75" s="15">
        <f>SUM(D71:D74)</f>
        <v>469</v>
      </c>
      <c r="E75" s="15">
        <f>SUM(E71:E74)</f>
        <v>586</v>
      </c>
      <c r="F75" s="13"/>
      <c r="G75" s="14" t="s">
        <v>2</v>
      </c>
      <c r="H75" s="15">
        <f>SUM(H71:H74)</f>
        <v>427</v>
      </c>
      <c r="I75" s="34">
        <f>SUM(I71:I74)</f>
        <v>552</v>
      </c>
      <c r="K75" s="13"/>
      <c r="L75" s="14" t="s">
        <v>2</v>
      </c>
      <c r="M75" s="15">
        <f>SUM(M71:M74)</f>
        <v>515</v>
      </c>
      <c r="N75" s="15">
        <f>SUM(N71:N74)</f>
        <v>637</v>
      </c>
      <c r="O75" s="13"/>
      <c r="P75" s="14" t="s">
        <v>2</v>
      </c>
      <c r="Q75" s="15">
        <f>SUM(Q71:Q74)</f>
        <v>484</v>
      </c>
      <c r="R75" s="34">
        <f>SUM(R71:R74)</f>
        <v>608</v>
      </c>
    </row>
    <row r="76" spans="2:18" ht="23.25" customHeight="1">
      <c r="B76" s="36"/>
      <c r="C76" s="37"/>
      <c r="D76" s="39" t="s">
        <v>13</v>
      </c>
      <c r="E76" s="16">
        <v>90</v>
      </c>
      <c r="F76" s="36"/>
      <c r="G76" s="37"/>
      <c r="H76" s="39" t="s">
        <v>13</v>
      </c>
      <c r="I76" s="35"/>
      <c r="K76" s="36"/>
      <c r="L76" s="37"/>
      <c r="M76" s="39" t="s">
        <v>13</v>
      </c>
      <c r="N76" s="16">
        <v>90</v>
      </c>
      <c r="O76" s="36"/>
      <c r="P76" s="37"/>
      <c r="Q76" s="39" t="s">
        <v>13</v>
      </c>
      <c r="R76" s="35"/>
    </row>
    <row r="77" spans="2:18" ht="23.25" customHeight="1" thickBot="1">
      <c r="B77" s="17"/>
      <c r="C77" s="31"/>
      <c r="D77" s="38" t="s">
        <v>19</v>
      </c>
      <c r="E77" s="18">
        <f>E75+E76</f>
        <v>676</v>
      </c>
      <c r="F77" s="17"/>
      <c r="G77" s="31"/>
      <c r="H77" s="38" t="s">
        <v>20</v>
      </c>
      <c r="I77" s="19">
        <f>I75+I76</f>
        <v>552</v>
      </c>
      <c r="K77" s="17"/>
      <c r="L77" s="31"/>
      <c r="M77" s="38" t="s">
        <v>19</v>
      </c>
      <c r="N77" s="18">
        <f>N75+N76</f>
        <v>727</v>
      </c>
      <c r="O77" s="17"/>
      <c r="P77" s="31"/>
      <c r="Q77" s="38" t="s">
        <v>20</v>
      </c>
      <c r="R77" s="19">
        <f>R75+R76</f>
        <v>608</v>
      </c>
    </row>
    <row r="78" ht="15" thickBot="1"/>
    <row r="79" spans="2:18" ht="15.75" thickBot="1">
      <c r="B79" s="169" t="s">
        <v>118</v>
      </c>
      <c r="C79" s="170"/>
      <c r="D79" s="170"/>
      <c r="E79" s="170"/>
      <c r="F79" s="170"/>
      <c r="G79" s="170"/>
      <c r="H79" s="170"/>
      <c r="I79" s="171"/>
      <c r="K79" s="169" t="s">
        <v>119</v>
      </c>
      <c r="L79" s="170"/>
      <c r="M79" s="170"/>
      <c r="N79" s="170"/>
      <c r="O79" s="170"/>
      <c r="P79" s="170"/>
      <c r="Q79" s="170"/>
      <c r="R79" s="171"/>
    </row>
    <row r="80" spans="2:18" ht="22.5" customHeight="1" thickBot="1">
      <c r="B80" s="3" t="s">
        <v>66</v>
      </c>
      <c r="C80" s="40"/>
      <c r="D80" s="40"/>
      <c r="E80" s="40"/>
      <c r="F80" s="3" t="s">
        <v>47</v>
      </c>
      <c r="G80" s="40"/>
      <c r="H80" s="40"/>
      <c r="I80" s="41"/>
      <c r="K80" s="3" t="s">
        <v>49</v>
      </c>
      <c r="L80" s="40"/>
      <c r="M80" s="40"/>
      <c r="N80" s="40"/>
      <c r="O80" s="3" t="s">
        <v>46</v>
      </c>
      <c r="P80" s="40"/>
      <c r="Q80" s="40"/>
      <c r="R80" s="41"/>
    </row>
    <row r="81" spans="2:18" ht="26.25" customHeight="1">
      <c r="B81" s="32" t="s">
        <v>42</v>
      </c>
      <c r="C81" s="5" t="s">
        <v>0</v>
      </c>
      <c r="D81" s="6" t="s">
        <v>11</v>
      </c>
      <c r="E81" s="6" t="s">
        <v>12</v>
      </c>
      <c r="F81" s="32" t="s">
        <v>43</v>
      </c>
      <c r="G81" s="5" t="s">
        <v>0</v>
      </c>
      <c r="H81" s="6" t="s">
        <v>11</v>
      </c>
      <c r="I81" s="7" t="s">
        <v>12</v>
      </c>
      <c r="K81" s="32" t="s">
        <v>42</v>
      </c>
      <c r="L81" s="5" t="s">
        <v>0</v>
      </c>
      <c r="M81" s="6" t="s">
        <v>11</v>
      </c>
      <c r="N81" s="6" t="s">
        <v>12</v>
      </c>
      <c r="O81" s="32" t="s">
        <v>43</v>
      </c>
      <c r="P81" s="5" t="s">
        <v>0</v>
      </c>
      <c r="Q81" s="6" t="s">
        <v>11</v>
      </c>
      <c r="R81" s="7" t="s">
        <v>12</v>
      </c>
    </row>
    <row r="82" spans="2:18" ht="26.25" customHeight="1">
      <c r="B82" s="33" t="s">
        <v>30</v>
      </c>
      <c r="C82" s="2">
        <v>59</v>
      </c>
      <c r="D82" s="92">
        <v>148</v>
      </c>
      <c r="E82" s="92">
        <f>IF(D82="","",D82+C82)</f>
        <v>207</v>
      </c>
      <c r="F82" s="33" t="s">
        <v>31</v>
      </c>
      <c r="G82" s="2">
        <v>38</v>
      </c>
      <c r="H82" s="92">
        <v>143</v>
      </c>
      <c r="I82" s="9">
        <f>IF(H82="","",H82+G82)</f>
        <v>181</v>
      </c>
      <c r="K82" s="33" t="s">
        <v>39</v>
      </c>
      <c r="L82" s="2">
        <v>34</v>
      </c>
      <c r="M82" s="92">
        <v>150</v>
      </c>
      <c r="N82" s="9">
        <f>IF(M82="","",M82+L82)</f>
        <v>184</v>
      </c>
      <c r="O82" s="33" t="s">
        <v>8</v>
      </c>
      <c r="P82" s="2">
        <v>28</v>
      </c>
      <c r="Q82" s="92">
        <v>161</v>
      </c>
      <c r="R82" s="9">
        <f>IF(Q82="","",Q82+P82)</f>
        <v>189</v>
      </c>
    </row>
    <row r="83" spans="2:18" ht="26.25" customHeight="1">
      <c r="B83" s="33" t="s">
        <v>72</v>
      </c>
      <c r="C83" s="2">
        <v>38</v>
      </c>
      <c r="D83" s="92">
        <v>183</v>
      </c>
      <c r="E83" s="92">
        <f>IF(D83="","",D83+C83)</f>
        <v>221</v>
      </c>
      <c r="F83" s="33" t="s">
        <v>37</v>
      </c>
      <c r="G83" s="2">
        <v>42</v>
      </c>
      <c r="H83" s="92">
        <v>156</v>
      </c>
      <c r="I83" s="9">
        <f>IF(H83="","",H83+G83)</f>
        <v>198</v>
      </c>
      <c r="K83" s="33" t="s">
        <v>40</v>
      </c>
      <c r="L83" s="2">
        <v>38</v>
      </c>
      <c r="M83" s="92">
        <v>200</v>
      </c>
      <c r="N83" s="9">
        <f>IF(M83="","",M83+L83)</f>
        <v>238</v>
      </c>
      <c r="O83" s="33" t="s">
        <v>9</v>
      </c>
      <c r="P83" s="2">
        <v>49</v>
      </c>
      <c r="Q83" s="92">
        <v>158</v>
      </c>
      <c r="R83" s="9">
        <f>IF(Q83="","",Q83+P83)</f>
        <v>207</v>
      </c>
    </row>
    <row r="84" spans="2:18" ht="26.25" customHeight="1">
      <c r="B84" s="33" t="s">
        <v>73</v>
      </c>
      <c r="C84" s="2">
        <v>45</v>
      </c>
      <c r="D84" s="92">
        <v>133</v>
      </c>
      <c r="E84" s="92">
        <f>IF(D84="","",D84+C84)</f>
        <v>178</v>
      </c>
      <c r="F84" s="33" t="s">
        <v>38</v>
      </c>
      <c r="G84" s="2">
        <v>49</v>
      </c>
      <c r="H84" s="92">
        <v>123</v>
      </c>
      <c r="I84" s="9">
        <f>IF(H84="","",H84+G84)</f>
        <v>172</v>
      </c>
      <c r="K84" s="33" t="s">
        <v>41</v>
      </c>
      <c r="L84" s="2">
        <v>25</v>
      </c>
      <c r="M84" s="92">
        <v>202</v>
      </c>
      <c r="N84" s="9">
        <f>IF(M84="","",M84+L84)</f>
        <v>227</v>
      </c>
      <c r="O84" s="33" t="s">
        <v>10</v>
      </c>
      <c r="P84" s="2">
        <v>48</v>
      </c>
      <c r="Q84" s="92">
        <v>115</v>
      </c>
      <c r="R84" s="9">
        <f>IF(Q84="","",Q84+P84)</f>
        <v>163</v>
      </c>
    </row>
    <row r="85" spans="2:18" ht="19.5" customHeight="1" thickBot="1">
      <c r="B85" s="10"/>
      <c r="C85" s="42">
        <f>SUM(C82:C84)</f>
        <v>142</v>
      </c>
      <c r="D85" s="11"/>
      <c r="E85" s="11"/>
      <c r="F85" s="10"/>
      <c r="G85" s="42">
        <f>SUM(G82:G84)</f>
        <v>129</v>
      </c>
      <c r="H85" s="11"/>
      <c r="I85" s="12"/>
      <c r="K85" s="10"/>
      <c r="L85" s="42">
        <f>SUM(L82:L84)</f>
        <v>97</v>
      </c>
      <c r="M85" s="11"/>
      <c r="N85" s="11"/>
      <c r="O85" s="10"/>
      <c r="P85" s="42">
        <f>SUM(P82:P84)</f>
        <v>125</v>
      </c>
      <c r="Q85" s="11"/>
      <c r="R85" s="12"/>
    </row>
    <row r="86" spans="2:18" ht="26.25" customHeight="1" thickTop="1">
      <c r="B86" s="13"/>
      <c r="C86" s="14" t="s">
        <v>2</v>
      </c>
      <c r="D86" s="15">
        <f>SUM(D82:D85)</f>
        <v>464</v>
      </c>
      <c r="E86" s="15">
        <f>SUM(E82:E85)</f>
        <v>606</v>
      </c>
      <c r="F86" s="13"/>
      <c r="G86" s="14" t="s">
        <v>2</v>
      </c>
      <c r="H86" s="15">
        <f>SUM(H82:H85)</f>
        <v>422</v>
      </c>
      <c r="I86" s="34">
        <f>SUM(I82:I85)</f>
        <v>551</v>
      </c>
      <c r="K86" s="13"/>
      <c r="L86" s="14" t="s">
        <v>2</v>
      </c>
      <c r="M86" s="15">
        <f>SUM(M82:M85)</f>
        <v>552</v>
      </c>
      <c r="N86" s="15">
        <f>SUM(N82:N85)</f>
        <v>649</v>
      </c>
      <c r="O86" s="13"/>
      <c r="P86" s="14" t="s">
        <v>2</v>
      </c>
      <c r="Q86" s="15">
        <f>SUM(Q82:Q85)</f>
        <v>434</v>
      </c>
      <c r="R86" s="34">
        <f>SUM(R82:R85)</f>
        <v>559</v>
      </c>
    </row>
    <row r="87" spans="2:18" ht="23.25" customHeight="1">
      <c r="B87" s="36"/>
      <c r="C87" s="37"/>
      <c r="D87" s="39" t="s">
        <v>13</v>
      </c>
      <c r="E87" s="16">
        <v>90</v>
      </c>
      <c r="F87" s="36"/>
      <c r="G87" s="37"/>
      <c r="H87" s="39" t="s">
        <v>13</v>
      </c>
      <c r="I87" s="35"/>
      <c r="K87" s="36"/>
      <c r="L87" s="37"/>
      <c r="M87" s="39" t="s">
        <v>13</v>
      </c>
      <c r="N87" s="16">
        <v>90</v>
      </c>
      <c r="O87" s="36"/>
      <c r="P87" s="37"/>
      <c r="Q87" s="39" t="s">
        <v>13</v>
      </c>
      <c r="R87" s="35"/>
    </row>
    <row r="88" spans="2:18" ht="23.25" customHeight="1" thickBot="1">
      <c r="B88" s="17"/>
      <c r="C88" s="31"/>
      <c r="D88" s="38" t="s">
        <v>19</v>
      </c>
      <c r="E88" s="18">
        <f>E86+E87</f>
        <v>696</v>
      </c>
      <c r="F88" s="17"/>
      <c r="G88" s="31"/>
      <c r="H88" s="38" t="s">
        <v>20</v>
      </c>
      <c r="I88" s="19">
        <f>I86+I87</f>
        <v>551</v>
      </c>
      <c r="K88" s="17"/>
      <c r="L88" s="31"/>
      <c r="M88" s="38" t="s">
        <v>19</v>
      </c>
      <c r="N88" s="18">
        <f>N86+N87</f>
        <v>739</v>
      </c>
      <c r="O88" s="17"/>
      <c r="P88" s="31"/>
      <c r="Q88" s="38" t="s">
        <v>20</v>
      </c>
      <c r="R88" s="19">
        <f>R86+R87</f>
        <v>559</v>
      </c>
    </row>
    <row r="89" ht="15" thickBot="1"/>
    <row r="90" spans="2:18" ht="15.75" thickBot="1">
      <c r="B90" s="169" t="s">
        <v>118</v>
      </c>
      <c r="C90" s="170"/>
      <c r="D90" s="170"/>
      <c r="E90" s="170"/>
      <c r="F90" s="170"/>
      <c r="G90" s="170"/>
      <c r="H90" s="170"/>
      <c r="I90" s="171"/>
      <c r="K90" s="169" t="s">
        <v>119</v>
      </c>
      <c r="L90" s="170"/>
      <c r="M90" s="170"/>
      <c r="N90" s="170"/>
      <c r="O90" s="170"/>
      <c r="P90" s="170"/>
      <c r="Q90" s="170"/>
      <c r="R90" s="171"/>
    </row>
    <row r="91" spans="2:18" ht="22.5" customHeight="1" thickBot="1">
      <c r="B91" s="3" t="s">
        <v>44</v>
      </c>
      <c r="C91" s="40"/>
      <c r="D91" s="40"/>
      <c r="E91" s="40"/>
      <c r="F91" s="3" t="s">
        <v>49</v>
      </c>
      <c r="G91" s="40"/>
      <c r="H91" s="40"/>
      <c r="I91" s="41"/>
      <c r="K91" s="3" t="s">
        <v>59</v>
      </c>
      <c r="L91" s="40"/>
      <c r="M91" s="40"/>
      <c r="N91" s="40"/>
      <c r="O91" s="3" t="s">
        <v>48</v>
      </c>
      <c r="P91" s="40"/>
      <c r="Q91" s="40"/>
      <c r="R91" s="41"/>
    </row>
    <row r="92" spans="2:18" ht="26.25" customHeight="1">
      <c r="B92" s="32" t="s">
        <v>60</v>
      </c>
      <c r="C92" s="5" t="s">
        <v>0</v>
      </c>
      <c r="D92" s="6" t="s">
        <v>11</v>
      </c>
      <c r="E92" s="6" t="s">
        <v>12</v>
      </c>
      <c r="F92" s="32" t="s">
        <v>61</v>
      </c>
      <c r="G92" s="5" t="s">
        <v>0</v>
      </c>
      <c r="H92" s="6" t="s">
        <v>11</v>
      </c>
      <c r="I92" s="7" t="s">
        <v>12</v>
      </c>
      <c r="K92" s="32" t="s">
        <v>60</v>
      </c>
      <c r="L92" s="5" t="s">
        <v>0</v>
      </c>
      <c r="M92" s="6" t="s">
        <v>11</v>
      </c>
      <c r="N92" s="6" t="s">
        <v>12</v>
      </c>
      <c r="O92" s="32" t="s">
        <v>61</v>
      </c>
      <c r="P92" s="5" t="s">
        <v>0</v>
      </c>
      <c r="Q92" s="6" t="s">
        <v>11</v>
      </c>
      <c r="R92" s="7" t="s">
        <v>12</v>
      </c>
    </row>
    <row r="93" spans="2:18" ht="26.25" customHeight="1">
      <c r="B93" s="33" t="s">
        <v>14</v>
      </c>
      <c r="C93" s="2">
        <v>42</v>
      </c>
      <c r="D93" s="92">
        <v>198</v>
      </c>
      <c r="E93" s="9">
        <f>IF(D93="","",D93+C93)</f>
        <v>240</v>
      </c>
      <c r="F93" s="33" t="s">
        <v>32</v>
      </c>
      <c r="G93" s="2">
        <v>42</v>
      </c>
      <c r="H93" s="92">
        <v>157</v>
      </c>
      <c r="I93" s="9">
        <f>IF(H93="","",H93+G93)</f>
        <v>199</v>
      </c>
      <c r="K93" s="33" t="s">
        <v>28</v>
      </c>
      <c r="L93" s="2">
        <v>46</v>
      </c>
      <c r="M93" s="92">
        <v>176</v>
      </c>
      <c r="N93" s="92">
        <f>IF(M93="","",M93+L93)</f>
        <v>222</v>
      </c>
      <c r="O93" s="33" t="s">
        <v>31</v>
      </c>
      <c r="P93" s="2">
        <v>38</v>
      </c>
      <c r="Q93" s="92">
        <v>126</v>
      </c>
      <c r="R93" s="9">
        <f>IF(Q93="","",Q93+P93)</f>
        <v>164</v>
      </c>
    </row>
    <row r="94" spans="2:18" ht="26.25" customHeight="1">
      <c r="B94" s="33" t="s">
        <v>15</v>
      </c>
      <c r="C94" s="2">
        <v>38</v>
      </c>
      <c r="D94" s="92">
        <v>127</v>
      </c>
      <c r="E94" s="9">
        <f>IF(D94="","",D94+C94)</f>
        <v>165</v>
      </c>
      <c r="F94" s="33" t="s">
        <v>100</v>
      </c>
      <c r="G94" s="2">
        <v>57</v>
      </c>
      <c r="H94" s="92">
        <v>149</v>
      </c>
      <c r="I94" s="9">
        <f>IF(H94="","",H94+G94)</f>
        <v>206</v>
      </c>
      <c r="K94" s="33" t="s">
        <v>51</v>
      </c>
      <c r="L94" s="2">
        <v>51</v>
      </c>
      <c r="M94" s="92">
        <v>143</v>
      </c>
      <c r="N94" s="92">
        <f>IF(M94="","",M94+L94)</f>
        <v>194</v>
      </c>
      <c r="O94" s="33" t="s">
        <v>37</v>
      </c>
      <c r="P94" s="2">
        <v>42</v>
      </c>
      <c r="Q94" s="92">
        <v>167</v>
      </c>
      <c r="R94" s="9">
        <f>IF(Q94="","",Q94+P94)</f>
        <v>209</v>
      </c>
    </row>
    <row r="95" spans="2:18" ht="26.25" customHeight="1">
      <c r="B95" s="33" t="s">
        <v>16</v>
      </c>
      <c r="C95" s="2">
        <v>42</v>
      </c>
      <c r="D95" s="92">
        <v>161</v>
      </c>
      <c r="E95" s="9">
        <f>IF(D95="","",D95+C95)</f>
        <v>203</v>
      </c>
      <c r="F95" s="33" t="s">
        <v>111</v>
      </c>
      <c r="G95" s="2">
        <v>37</v>
      </c>
      <c r="H95" s="92">
        <v>186</v>
      </c>
      <c r="I95" s="9">
        <f>IF(H95="","",H95+G95)</f>
        <v>223</v>
      </c>
      <c r="K95" s="33" t="s">
        <v>52</v>
      </c>
      <c r="L95" s="2">
        <v>46</v>
      </c>
      <c r="M95" s="92">
        <v>113</v>
      </c>
      <c r="N95" s="92">
        <f>IF(M95="","",M95+L95)</f>
        <v>159</v>
      </c>
      <c r="O95" s="33" t="s">
        <v>38</v>
      </c>
      <c r="P95" s="2">
        <v>49</v>
      </c>
      <c r="Q95" s="92">
        <v>166</v>
      </c>
      <c r="R95" s="9">
        <f>IF(Q95="","",Q95+P95)</f>
        <v>215</v>
      </c>
    </row>
    <row r="96" spans="2:18" ht="19.5" customHeight="1" thickBot="1">
      <c r="B96" s="10"/>
      <c r="C96" s="42">
        <f>SUM(C93:C95)</f>
        <v>122</v>
      </c>
      <c r="D96" s="11"/>
      <c r="E96" s="11"/>
      <c r="F96" s="10"/>
      <c r="G96" s="42">
        <f>SUM(G93:G95)</f>
        <v>136</v>
      </c>
      <c r="H96" s="11"/>
      <c r="I96" s="12"/>
      <c r="K96" s="10"/>
      <c r="L96" s="42">
        <f>SUM(L93:L95)</f>
        <v>143</v>
      </c>
      <c r="M96" s="11"/>
      <c r="N96" s="11"/>
      <c r="O96" s="10"/>
      <c r="P96" s="42">
        <f>SUM(P93:P95)</f>
        <v>129</v>
      </c>
      <c r="Q96" s="11"/>
      <c r="R96" s="12"/>
    </row>
    <row r="97" spans="2:18" ht="26.25" customHeight="1" thickTop="1">
      <c r="B97" s="13"/>
      <c r="C97" s="14" t="s">
        <v>2</v>
      </c>
      <c r="D97" s="15">
        <f>SUM(D93:D96)</f>
        <v>486</v>
      </c>
      <c r="E97" s="15">
        <f>SUM(E93:E96)</f>
        <v>608</v>
      </c>
      <c r="F97" s="13"/>
      <c r="G97" s="14" t="s">
        <v>2</v>
      </c>
      <c r="H97" s="15">
        <f>SUM(H93:H96)</f>
        <v>492</v>
      </c>
      <c r="I97" s="34">
        <f>SUM(I93:I96)</f>
        <v>628</v>
      </c>
      <c r="K97" s="13"/>
      <c r="L97" s="14" t="s">
        <v>2</v>
      </c>
      <c r="M97" s="15">
        <f>SUM(M93:M96)</f>
        <v>432</v>
      </c>
      <c r="N97" s="15">
        <f>SUM(N93:N96)</f>
        <v>575</v>
      </c>
      <c r="O97" s="13"/>
      <c r="P97" s="14" t="s">
        <v>2</v>
      </c>
      <c r="Q97" s="15">
        <f>SUM(Q93:Q96)</f>
        <v>459</v>
      </c>
      <c r="R97" s="34">
        <f>SUM(R93:R96)</f>
        <v>588</v>
      </c>
    </row>
    <row r="98" spans="2:18" ht="23.25" customHeight="1">
      <c r="B98" s="36"/>
      <c r="C98" s="37"/>
      <c r="D98" s="39" t="s">
        <v>13</v>
      </c>
      <c r="E98" s="16"/>
      <c r="F98" s="36"/>
      <c r="G98" s="37"/>
      <c r="H98" s="39" t="s">
        <v>13</v>
      </c>
      <c r="I98" s="35">
        <v>90</v>
      </c>
      <c r="K98" s="36"/>
      <c r="L98" s="37"/>
      <c r="M98" s="39" t="s">
        <v>13</v>
      </c>
      <c r="N98" s="16"/>
      <c r="O98" s="36"/>
      <c r="P98" s="37"/>
      <c r="Q98" s="39" t="s">
        <v>13</v>
      </c>
      <c r="R98" s="35">
        <v>90</v>
      </c>
    </row>
    <row r="99" spans="2:18" ht="15" thickBot="1">
      <c r="B99" s="17"/>
      <c r="C99" s="31"/>
      <c r="D99" s="38" t="s">
        <v>19</v>
      </c>
      <c r="E99" s="18">
        <f>E97+E98</f>
        <v>608</v>
      </c>
      <c r="F99" s="17"/>
      <c r="G99" s="31"/>
      <c r="H99" s="38" t="s">
        <v>20</v>
      </c>
      <c r="I99" s="19">
        <f>I97+I98</f>
        <v>718</v>
      </c>
      <c r="K99" s="17"/>
      <c r="L99" s="31"/>
      <c r="M99" s="38" t="s">
        <v>19</v>
      </c>
      <c r="N99" s="18">
        <f>N97+N98</f>
        <v>575</v>
      </c>
      <c r="O99" s="17"/>
      <c r="P99" s="31"/>
      <c r="Q99" s="38" t="s">
        <v>20</v>
      </c>
      <c r="R99" s="19">
        <f>R97+R98</f>
        <v>678</v>
      </c>
    </row>
    <row r="100" ht="15" thickBot="1"/>
    <row r="101" spans="2:18" ht="15.75" thickBot="1">
      <c r="B101" s="169" t="s">
        <v>118</v>
      </c>
      <c r="C101" s="170"/>
      <c r="D101" s="170"/>
      <c r="E101" s="170"/>
      <c r="F101" s="170"/>
      <c r="G101" s="170"/>
      <c r="H101" s="170"/>
      <c r="I101" s="171"/>
      <c r="K101" s="169" t="s">
        <v>119</v>
      </c>
      <c r="L101" s="170"/>
      <c r="M101" s="170"/>
      <c r="N101" s="170"/>
      <c r="O101" s="170"/>
      <c r="P101" s="170"/>
      <c r="Q101" s="170"/>
      <c r="R101" s="171"/>
    </row>
    <row r="102" spans="2:18" ht="22.5" customHeight="1" thickBot="1">
      <c r="B102" s="3" t="s">
        <v>46</v>
      </c>
      <c r="C102" s="40"/>
      <c r="D102" s="40"/>
      <c r="E102" s="40"/>
      <c r="F102" s="3" t="s">
        <v>59</v>
      </c>
      <c r="G102" s="40"/>
      <c r="H102" s="40"/>
      <c r="I102" s="41"/>
      <c r="K102" s="3" t="s">
        <v>67</v>
      </c>
      <c r="L102" s="40"/>
      <c r="M102" s="40"/>
      <c r="N102" s="40"/>
      <c r="O102" s="3" t="s">
        <v>58</v>
      </c>
      <c r="P102" s="40"/>
      <c r="Q102" s="40"/>
      <c r="R102" s="41"/>
    </row>
    <row r="103" spans="2:18" ht="26.25" customHeight="1">
      <c r="B103" s="32" t="s">
        <v>68</v>
      </c>
      <c r="C103" s="5" t="s">
        <v>0</v>
      </c>
      <c r="D103" s="6" t="s">
        <v>11</v>
      </c>
      <c r="E103" s="6" t="s">
        <v>12</v>
      </c>
      <c r="F103" s="32" t="s">
        <v>69</v>
      </c>
      <c r="G103" s="5" t="s">
        <v>0</v>
      </c>
      <c r="H103" s="6" t="s">
        <v>11</v>
      </c>
      <c r="I103" s="7" t="s">
        <v>12</v>
      </c>
      <c r="K103" s="32" t="s">
        <v>68</v>
      </c>
      <c r="L103" s="5" t="s">
        <v>0</v>
      </c>
      <c r="M103" s="6" t="s">
        <v>11</v>
      </c>
      <c r="N103" s="6" t="s">
        <v>12</v>
      </c>
      <c r="O103" s="32" t="s">
        <v>69</v>
      </c>
      <c r="P103" s="5" t="s">
        <v>0</v>
      </c>
      <c r="Q103" s="6" t="s">
        <v>11</v>
      </c>
      <c r="R103" s="7" t="s">
        <v>12</v>
      </c>
    </row>
    <row r="104" spans="2:18" ht="26.25" customHeight="1">
      <c r="B104" s="33" t="s">
        <v>39</v>
      </c>
      <c r="C104" s="2">
        <v>34</v>
      </c>
      <c r="D104" s="92">
        <v>191</v>
      </c>
      <c r="E104" s="9">
        <f>IF(D104="","",D104+C104)</f>
        <v>225</v>
      </c>
      <c r="F104" s="33" t="s">
        <v>33</v>
      </c>
      <c r="G104" s="2">
        <v>37</v>
      </c>
      <c r="H104" s="92">
        <v>151</v>
      </c>
      <c r="I104" s="9">
        <f>IF(H104="","",H104+G104)</f>
        <v>188</v>
      </c>
      <c r="K104" s="33" t="s">
        <v>121</v>
      </c>
      <c r="L104" s="2">
        <v>46</v>
      </c>
      <c r="M104" s="92">
        <v>157</v>
      </c>
      <c r="N104" s="9">
        <f>IF(M104="","",M104+L104)</f>
        <v>203</v>
      </c>
      <c r="O104" s="33" t="s">
        <v>32</v>
      </c>
      <c r="P104" s="2">
        <v>42</v>
      </c>
      <c r="Q104" s="92">
        <v>140</v>
      </c>
      <c r="R104" s="9">
        <f>IF(Q104="","",Q104+P104)</f>
        <v>182</v>
      </c>
    </row>
    <row r="105" spans="2:18" ht="26.25" customHeight="1">
      <c r="B105" s="33" t="s">
        <v>40</v>
      </c>
      <c r="C105" s="2">
        <v>38</v>
      </c>
      <c r="D105" s="92">
        <v>182</v>
      </c>
      <c r="E105" s="9">
        <f>IF(D105="","",D105+C105)</f>
        <v>220</v>
      </c>
      <c r="F105" s="33" t="s">
        <v>62</v>
      </c>
      <c r="G105" s="2">
        <v>42</v>
      </c>
      <c r="H105" s="92">
        <v>166</v>
      </c>
      <c r="I105" s="9">
        <f>IF(H105="","",H105+G105)</f>
        <v>208</v>
      </c>
      <c r="K105" s="33" t="s">
        <v>65</v>
      </c>
      <c r="L105" s="2">
        <v>42</v>
      </c>
      <c r="M105" s="92">
        <v>131</v>
      </c>
      <c r="N105" s="9">
        <f>IF(M105="","",M105+L105)</f>
        <v>173</v>
      </c>
      <c r="O105" s="33" t="s">
        <v>100</v>
      </c>
      <c r="P105" s="2">
        <v>57</v>
      </c>
      <c r="Q105" s="92">
        <v>130</v>
      </c>
      <c r="R105" s="9">
        <f>IF(Q105="","",Q105+P105)</f>
        <v>187</v>
      </c>
    </row>
    <row r="106" spans="2:18" ht="26.25" customHeight="1">
      <c r="B106" s="33" t="s">
        <v>41</v>
      </c>
      <c r="C106" s="2">
        <v>25</v>
      </c>
      <c r="D106" s="92">
        <v>181</v>
      </c>
      <c r="E106" s="9">
        <f>IF(D106="","",D106+C106)</f>
        <v>206</v>
      </c>
      <c r="F106" s="33" t="s">
        <v>63</v>
      </c>
      <c r="G106" s="2">
        <v>46</v>
      </c>
      <c r="H106" s="92">
        <v>208</v>
      </c>
      <c r="I106" s="9">
        <f>IF(H106="","",H106+G106)</f>
        <v>254</v>
      </c>
      <c r="K106" s="33" t="s">
        <v>29</v>
      </c>
      <c r="L106" s="2">
        <v>29</v>
      </c>
      <c r="M106" s="92">
        <v>152</v>
      </c>
      <c r="N106" s="9">
        <f>IF(M106="","",M106+L106)</f>
        <v>181</v>
      </c>
      <c r="O106" s="33" t="s">
        <v>111</v>
      </c>
      <c r="P106" s="2">
        <v>37</v>
      </c>
      <c r="Q106" s="92">
        <v>163</v>
      </c>
      <c r="R106" s="9">
        <f>IF(Q106="","",Q106+P106)</f>
        <v>200</v>
      </c>
    </row>
    <row r="107" spans="2:18" ht="19.5" customHeight="1" thickBot="1">
      <c r="B107" s="10"/>
      <c r="C107" s="42">
        <f>SUM(C104:C106)</f>
        <v>97</v>
      </c>
      <c r="D107" s="11"/>
      <c r="E107" s="11"/>
      <c r="F107" s="10"/>
      <c r="G107" s="42">
        <f>SUM(G104:G106)</f>
        <v>125</v>
      </c>
      <c r="H107" s="11"/>
      <c r="I107" s="12"/>
      <c r="K107" s="10"/>
      <c r="L107" s="42">
        <f>SUM(L104:L106)</f>
        <v>117</v>
      </c>
      <c r="M107" s="11"/>
      <c r="N107" s="11"/>
      <c r="O107" s="10"/>
      <c r="P107" s="42">
        <f>SUM(P104:P106)</f>
        <v>136</v>
      </c>
      <c r="Q107" s="11"/>
      <c r="R107" s="12"/>
    </row>
    <row r="108" spans="2:18" ht="26.25" customHeight="1" thickTop="1">
      <c r="B108" s="13"/>
      <c r="C108" s="14" t="s">
        <v>2</v>
      </c>
      <c r="D108" s="15">
        <f>SUM(D104:D107)</f>
        <v>554</v>
      </c>
      <c r="E108" s="15">
        <f>SUM(E104:E107)</f>
        <v>651</v>
      </c>
      <c r="F108" s="13"/>
      <c r="G108" s="14" t="s">
        <v>2</v>
      </c>
      <c r="H108" s="15">
        <f>SUM(H104:H107)</f>
        <v>525</v>
      </c>
      <c r="I108" s="34">
        <f>SUM(I104:I107)</f>
        <v>650</v>
      </c>
      <c r="K108" s="13"/>
      <c r="L108" s="14" t="s">
        <v>2</v>
      </c>
      <c r="M108" s="15">
        <f>SUM(M104:M107)</f>
        <v>440</v>
      </c>
      <c r="N108" s="15">
        <f>SUM(N104:N107)</f>
        <v>557</v>
      </c>
      <c r="O108" s="13"/>
      <c r="P108" s="14" t="s">
        <v>2</v>
      </c>
      <c r="Q108" s="15">
        <f>SUM(Q104:Q107)</f>
        <v>433</v>
      </c>
      <c r="R108" s="34">
        <f>SUM(R104:R107)</f>
        <v>569</v>
      </c>
    </row>
    <row r="109" spans="2:18" ht="23.25" customHeight="1">
      <c r="B109" s="36"/>
      <c r="C109" s="37"/>
      <c r="D109" s="39" t="s">
        <v>13</v>
      </c>
      <c r="E109" s="16">
        <v>90</v>
      </c>
      <c r="F109" s="36"/>
      <c r="G109" s="37"/>
      <c r="H109" s="39" t="s">
        <v>13</v>
      </c>
      <c r="I109" s="35">
        <v>20</v>
      </c>
      <c r="K109" s="36"/>
      <c r="L109" s="37"/>
      <c r="M109" s="39" t="s">
        <v>13</v>
      </c>
      <c r="N109" s="16"/>
      <c r="O109" s="36"/>
      <c r="P109" s="37"/>
      <c r="Q109" s="39" t="s">
        <v>13</v>
      </c>
      <c r="R109" s="35">
        <v>90</v>
      </c>
    </row>
    <row r="110" spans="2:18" ht="15" thickBot="1">
      <c r="B110" s="17"/>
      <c r="C110" s="31"/>
      <c r="D110" s="38" t="s">
        <v>19</v>
      </c>
      <c r="E110" s="18">
        <f>E108+E109</f>
        <v>741</v>
      </c>
      <c r="F110" s="17"/>
      <c r="G110" s="31"/>
      <c r="H110" s="38" t="s">
        <v>20</v>
      </c>
      <c r="I110" s="19">
        <f>I108+I109</f>
        <v>670</v>
      </c>
      <c r="K110" s="17"/>
      <c r="L110" s="31"/>
      <c r="M110" s="38" t="s">
        <v>19</v>
      </c>
      <c r="N110" s="18">
        <f>N108+N109</f>
        <v>557</v>
      </c>
      <c r="O110" s="17"/>
      <c r="P110" s="31"/>
      <c r="Q110" s="38" t="s">
        <v>20</v>
      </c>
      <c r="R110" s="19">
        <f>R108+R109</f>
        <v>659</v>
      </c>
    </row>
    <row r="111" ht="24.75" customHeight="1" thickBot="1"/>
    <row r="112" spans="2:9" ht="15.75" thickBot="1">
      <c r="B112" s="169" t="s">
        <v>120</v>
      </c>
      <c r="C112" s="170"/>
      <c r="D112" s="170"/>
      <c r="E112" s="170"/>
      <c r="F112" s="170"/>
      <c r="G112" s="170"/>
      <c r="H112" s="170"/>
      <c r="I112" s="171"/>
    </row>
    <row r="113" spans="2:9" ht="22.5" customHeight="1" thickBot="1">
      <c r="B113" s="3" t="s">
        <v>67</v>
      </c>
      <c r="C113" s="40"/>
      <c r="D113" s="40"/>
      <c r="E113" s="40"/>
      <c r="F113" s="40" t="s">
        <v>46</v>
      </c>
      <c r="G113" s="40"/>
      <c r="H113" s="40"/>
      <c r="I113" s="41"/>
    </row>
    <row r="114" spans="2:9" ht="26.25" customHeight="1">
      <c r="B114" s="32" t="s">
        <v>17</v>
      </c>
      <c r="C114" s="5" t="s">
        <v>0</v>
      </c>
      <c r="D114" s="6" t="s">
        <v>11</v>
      </c>
      <c r="E114" s="6" t="s">
        <v>12</v>
      </c>
      <c r="F114" s="32" t="s">
        <v>18</v>
      </c>
      <c r="G114" s="5" t="s">
        <v>0</v>
      </c>
      <c r="H114" s="6" t="s">
        <v>11</v>
      </c>
      <c r="I114" s="7" t="s">
        <v>12</v>
      </c>
    </row>
    <row r="115" spans="2:9" ht="26.25" customHeight="1">
      <c r="B115" s="33" t="s">
        <v>14</v>
      </c>
      <c r="C115" s="2">
        <v>42</v>
      </c>
      <c r="D115" s="92">
        <v>173</v>
      </c>
      <c r="E115" s="92">
        <f>IF(D115="","",D115+C115)</f>
        <v>215</v>
      </c>
      <c r="F115" s="33" t="s">
        <v>8</v>
      </c>
      <c r="G115" s="2">
        <v>28</v>
      </c>
      <c r="H115" s="92">
        <v>161</v>
      </c>
      <c r="I115" s="9">
        <f>IF(H115="","",H115+G115)</f>
        <v>189</v>
      </c>
    </row>
    <row r="116" spans="2:9" ht="26.25" customHeight="1">
      <c r="B116" s="33" t="s">
        <v>15</v>
      </c>
      <c r="C116" s="2">
        <v>38</v>
      </c>
      <c r="D116" s="92">
        <v>190</v>
      </c>
      <c r="E116" s="92">
        <f>IF(D116="","",D116+C116)</f>
        <v>228</v>
      </c>
      <c r="F116" s="33" t="s">
        <v>9</v>
      </c>
      <c r="G116" s="2">
        <v>49</v>
      </c>
      <c r="H116" s="92">
        <v>142</v>
      </c>
      <c r="I116" s="9">
        <f>IF(H116="","",H116+G116)</f>
        <v>191</v>
      </c>
    </row>
    <row r="117" spans="2:9" ht="26.25" customHeight="1">
      <c r="B117" s="33" t="s">
        <v>16</v>
      </c>
      <c r="C117" s="2">
        <v>42</v>
      </c>
      <c r="D117" s="92">
        <v>168</v>
      </c>
      <c r="E117" s="92">
        <f>IF(D117="","",D117+C117)</f>
        <v>210</v>
      </c>
      <c r="F117" s="33" t="s">
        <v>10</v>
      </c>
      <c r="G117" s="2">
        <v>48</v>
      </c>
      <c r="H117" s="92">
        <v>155</v>
      </c>
      <c r="I117" s="9">
        <f>IF(H117="","",H117+G117)</f>
        <v>203</v>
      </c>
    </row>
    <row r="118" spans="2:9" ht="19.5" customHeight="1" thickBot="1">
      <c r="B118" s="10"/>
      <c r="C118" s="42">
        <f>SUM(C115:C117)</f>
        <v>122</v>
      </c>
      <c r="D118" s="11"/>
      <c r="E118" s="11"/>
      <c r="F118" s="10"/>
      <c r="G118" s="42">
        <f>SUM(G115:G117)</f>
        <v>125</v>
      </c>
      <c r="H118" s="11"/>
      <c r="I118" s="12"/>
    </row>
    <row r="119" spans="2:9" ht="26.25" customHeight="1" thickTop="1">
      <c r="B119" s="13"/>
      <c r="C119" s="14" t="s">
        <v>2</v>
      </c>
      <c r="D119" s="15">
        <f>SUM(D115:D118)</f>
        <v>531</v>
      </c>
      <c r="E119" s="15">
        <f>SUM(E115:E118)</f>
        <v>653</v>
      </c>
      <c r="F119" s="13"/>
      <c r="G119" s="14" t="s">
        <v>2</v>
      </c>
      <c r="H119" s="15">
        <f>SUM(H115:H118)</f>
        <v>458</v>
      </c>
      <c r="I119" s="34">
        <f>SUM(I115:I118)</f>
        <v>583</v>
      </c>
    </row>
    <row r="120" spans="2:9" ht="23.25" customHeight="1">
      <c r="B120" s="36"/>
      <c r="C120" s="37"/>
      <c r="D120" s="39" t="s">
        <v>13</v>
      </c>
      <c r="E120" s="16">
        <v>90</v>
      </c>
      <c r="F120" s="36"/>
      <c r="G120" s="37"/>
      <c r="H120" s="39" t="s">
        <v>13</v>
      </c>
      <c r="I120" s="35"/>
    </row>
    <row r="121" spans="2:9" ht="15" thickBot="1">
      <c r="B121" s="17"/>
      <c r="C121" s="31"/>
      <c r="D121" s="38" t="s">
        <v>19</v>
      </c>
      <c r="E121" s="18">
        <f>E119+E120</f>
        <v>743</v>
      </c>
      <c r="F121" s="17"/>
      <c r="G121" s="31"/>
      <c r="H121" s="38" t="s">
        <v>20</v>
      </c>
      <c r="I121" s="19">
        <f>I119+I120</f>
        <v>583</v>
      </c>
    </row>
    <row r="122" ht="15" thickBot="1"/>
    <row r="123" spans="2:9" ht="15.75" thickBot="1">
      <c r="B123" s="169" t="s">
        <v>120</v>
      </c>
      <c r="C123" s="170"/>
      <c r="D123" s="170"/>
      <c r="E123" s="170"/>
      <c r="F123" s="170"/>
      <c r="G123" s="170"/>
      <c r="H123" s="170"/>
      <c r="I123" s="171"/>
    </row>
    <row r="124" spans="2:9" ht="22.5" customHeight="1" thickBot="1">
      <c r="B124" s="3" t="s">
        <v>45</v>
      </c>
      <c r="C124" s="40"/>
      <c r="D124" s="40"/>
      <c r="E124" s="40"/>
      <c r="F124" s="3" t="s">
        <v>48</v>
      </c>
      <c r="G124" s="40"/>
      <c r="H124" s="40"/>
      <c r="I124" s="41"/>
    </row>
    <row r="125" spans="2:9" ht="26.25" customHeight="1">
      <c r="B125" s="32" t="s">
        <v>35</v>
      </c>
      <c r="C125" s="5" t="s">
        <v>0</v>
      </c>
      <c r="D125" s="6" t="s">
        <v>11</v>
      </c>
      <c r="E125" s="6" t="s">
        <v>12</v>
      </c>
      <c r="F125" s="32" t="s">
        <v>36</v>
      </c>
      <c r="G125" s="5" t="s">
        <v>0</v>
      </c>
      <c r="H125" s="6" t="s">
        <v>11</v>
      </c>
      <c r="I125" s="7" t="s">
        <v>12</v>
      </c>
    </row>
    <row r="126" spans="2:9" ht="26.25" customHeight="1">
      <c r="B126" s="33" t="s">
        <v>39</v>
      </c>
      <c r="C126" s="2">
        <v>34</v>
      </c>
      <c r="D126" s="92">
        <v>205</v>
      </c>
      <c r="E126" s="92">
        <f>IF(D126="","",D126+C126)</f>
        <v>239</v>
      </c>
      <c r="F126" s="33" t="s">
        <v>31</v>
      </c>
      <c r="G126" s="2">
        <v>38</v>
      </c>
      <c r="H126" s="92">
        <v>153</v>
      </c>
      <c r="I126" s="9">
        <f>IF(H126="","",H126+G126)</f>
        <v>191</v>
      </c>
    </row>
    <row r="127" spans="2:9" ht="26.25" customHeight="1">
      <c r="B127" s="33" t="s">
        <v>40</v>
      </c>
      <c r="C127" s="2">
        <v>38</v>
      </c>
      <c r="D127" s="92">
        <v>215</v>
      </c>
      <c r="E127" s="92">
        <f>IF(D127="","",D127+C127)</f>
        <v>253</v>
      </c>
      <c r="F127" s="33" t="s">
        <v>37</v>
      </c>
      <c r="G127" s="2">
        <v>42</v>
      </c>
      <c r="H127" s="92">
        <v>177</v>
      </c>
      <c r="I127" s="9">
        <f>IF(H127="","",H127+G127)</f>
        <v>219</v>
      </c>
    </row>
    <row r="128" spans="2:9" ht="26.25" customHeight="1">
      <c r="B128" s="33" t="s">
        <v>41</v>
      </c>
      <c r="C128" s="2">
        <v>25</v>
      </c>
      <c r="D128" s="92">
        <v>228</v>
      </c>
      <c r="E128" s="92">
        <f>IF(D128="","",D128+C128)</f>
        <v>253</v>
      </c>
      <c r="F128" s="33" t="s">
        <v>38</v>
      </c>
      <c r="G128" s="2">
        <v>49</v>
      </c>
      <c r="H128" s="92">
        <v>135</v>
      </c>
      <c r="I128" s="9">
        <f>IF(H128="","",H128+G128)</f>
        <v>184</v>
      </c>
    </row>
    <row r="129" spans="2:9" ht="19.5" customHeight="1" thickBot="1">
      <c r="B129" s="10"/>
      <c r="C129" s="42">
        <f>SUM(C126:C128)</f>
        <v>97</v>
      </c>
      <c r="D129" s="11"/>
      <c r="E129" s="11"/>
      <c r="F129" s="10"/>
      <c r="G129" s="42">
        <f>SUM(G126:G128)</f>
        <v>129</v>
      </c>
      <c r="H129" s="11"/>
      <c r="I129" s="12"/>
    </row>
    <row r="130" spans="2:9" ht="26.25" customHeight="1" thickTop="1">
      <c r="B130" s="13"/>
      <c r="C130" s="14" t="s">
        <v>2</v>
      </c>
      <c r="D130" s="115">
        <f>SUM(D126:D129)</f>
        <v>648</v>
      </c>
      <c r="E130" s="15">
        <f>SUM(E126:E129)</f>
        <v>745</v>
      </c>
      <c r="F130" s="13"/>
      <c r="G130" s="14" t="s">
        <v>2</v>
      </c>
      <c r="H130" s="15">
        <f>SUM(H126:H129)</f>
        <v>465</v>
      </c>
      <c r="I130" s="34">
        <f>SUM(I126:I129)</f>
        <v>594</v>
      </c>
    </row>
    <row r="131" spans="2:9" ht="23.25" customHeight="1">
      <c r="B131" s="36"/>
      <c r="C131" s="37"/>
      <c r="D131" s="39" t="s">
        <v>13</v>
      </c>
      <c r="E131" s="16">
        <v>90</v>
      </c>
      <c r="F131" s="36"/>
      <c r="G131" s="37"/>
      <c r="H131" s="39" t="s">
        <v>13</v>
      </c>
      <c r="I131" s="35"/>
    </row>
    <row r="132" spans="2:9" ht="15" thickBot="1">
      <c r="B132" s="17"/>
      <c r="C132" s="31"/>
      <c r="D132" s="38" t="s">
        <v>19</v>
      </c>
      <c r="E132" s="18">
        <f>E130+E131</f>
        <v>835</v>
      </c>
      <c r="F132" s="17"/>
      <c r="G132" s="31"/>
      <c r="H132" s="38" t="s">
        <v>20</v>
      </c>
      <c r="I132" s="19">
        <f>I130+I131</f>
        <v>594</v>
      </c>
    </row>
    <row r="133" ht="15" thickBot="1"/>
    <row r="134" spans="2:9" ht="15.75" thickBot="1">
      <c r="B134" s="169" t="s">
        <v>120</v>
      </c>
      <c r="C134" s="170"/>
      <c r="D134" s="170"/>
      <c r="E134" s="170"/>
      <c r="F134" s="170"/>
      <c r="G134" s="170"/>
      <c r="H134" s="170"/>
      <c r="I134" s="171"/>
    </row>
    <row r="135" spans="2:9" ht="22.5" customHeight="1" thickBot="1">
      <c r="B135" s="3" t="s">
        <v>47</v>
      </c>
      <c r="C135" s="40"/>
      <c r="D135" s="40"/>
      <c r="E135" s="40"/>
      <c r="F135" s="3" t="s">
        <v>58</v>
      </c>
      <c r="G135" s="40"/>
      <c r="H135" s="40"/>
      <c r="I135" s="41"/>
    </row>
    <row r="136" spans="2:9" ht="26.25" customHeight="1">
      <c r="B136" s="32" t="s">
        <v>42</v>
      </c>
      <c r="C136" s="5" t="s">
        <v>0</v>
      </c>
      <c r="D136" s="6" t="s">
        <v>11</v>
      </c>
      <c r="E136" s="6" t="s">
        <v>12</v>
      </c>
      <c r="F136" s="32" t="s">
        <v>43</v>
      </c>
      <c r="G136" s="5" t="s">
        <v>0</v>
      </c>
      <c r="H136" s="6" t="s">
        <v>11</v>
      </c>
      <c r="I136" s="7" t="s">
        <v>12</v>
      </c>
    </row>
    <row r="137" spans="2:9" ht="26.25" customHeight="1">
      <c r="B137" s="33" t="s">
        <v>28</v>
      </c>
      <c r="C137" s="2">
        <v>46</v>
      </c>
      <c r="D137" s="92">
        <v>165</v>
      </c>
      <c r="E137" s="92">
        <f>IF(D137="","",D137+C137)</f>
        <v>211</v>
      </c>
      <c r="F137" s="33" t="s">
        <v>32</v>
      </c>
      <c r="G137" s="2">
        <v>42</v>
      </c>
      <c r="H137" s="92">
        <v>193</v>
      </c>
      <c r="I137" s="9">
        <f>IF(H137="","",H137+G137)</f>
        <v>235</v>
      </c>
    </row>
    <row r="138" spans="2:9" ht="26.25" customHeight="1">
      <c r="B138" s="33" t="s">
        <v>51</v>
      </c>
      <c r="C138" s="2">
        <v>51</v>
      </c>
      <c r="D138" s="92">
        <v>154</v>
      </c>
      <c r="E138" s="92">
        <f>IF(D138="","",D138+C138)</f>
        <v>205</v>
      </c>
      <c r="F138" s="33" t="s">
        <v>100</v>
      </c>
      <c r="G138" s="2">
        <v>57</v>
      </c>
      <c r="H138" s="92">
        <v>122</v>
      </c>
      <c r="I138" s="9">
        <f>IF(H138="","",H138+G138)</f>
        <v>179</v>
      </c>
    </row>
    <row r="139" spans="2:9" ht="26.25" customHeight="1">
      <c r="B139" s="33" t="s">
        <v>52</v>
      </c>
      <c r="C139" s="2">
        <v>46</v>
      </c>
      <c r="D139" s="92">
        <v>144</v>
      </c>
      <c r="E139" s="92">
        <f>IF(D139="","",D139+C139)</f>
        <v>190</v>
      </c>
      <c r="F139" s="33" t="s">
        <v>111</v>
      </c>
      <c r="G139" s="2">
        <v>37</v>
      </c>
      <c r="H139" s="92">
        <v>196</v>
      </c>
      <c r="I139" s="9">
        <f>IF(H139="","",H139+G139)</f>
        <v>233</v>
      </c>
    </row>
    <row r="140" spans="2:9" ht="19.5" customHeight="1" thickBot="1">
      <c r="B140" s="10"/>
      <c r="C140" s="42">
        <f>SUM(C137:C139)</f>
        <v>143</v>
      </c>
      <c r="D140" s="11"/>
      <c r="E140" s="11"/>
      <c r="F140" s="10"/>
      <c r="G140" s="42">
        <f>SUM(G137:G139)</f>
        <v>136</v>
      </c>
      <c r="H140" s="11"/>
      <c r="I140" s="12"/>
    </row>
    <row r="141" spans="2:9" ht="26.25" customHeight="1" thickTop="1">
      <c r="B141" s="13"/>
      <c r="C141" s="14" t="s">
        <v>2</v>
      </c>
      <c r="D141" s="15">
        <f>SUM(D137:D140)</f>
        <v>463</v>
      </c>
      <c r="E141" s="15">
        <f>SUM(E137:E140)</f>
        <v>606</v>
      </c>
      <c r="F141" s="13"/>
      <c r="G141" s="14" t="s">
        <v>2</v>
      </c>
      <c r="H141" s="15">
        <f>SUM(H137:H140)</f>
        <v>511</v>
      </c>
      <c r="I141" s="34">
        <f>SUM(I137:I140)</f>
        <v>647</v>
      </c>
    </row>
    <row r="142" spans="2:9" ht="23.25" customHeight="1">
      <c r="B142" s="36"/>
      <c r="C142" s="37"/>
      <c r="D142" s="39" t="s">
        <v>13</v>
      </c>
      <c r="E142" s="16"/>
      <c r="F142" s="36"/>
      <c r="G142" s="37"/>
      <c r="H142" s="39" t="s">
        <v>13</v>
      </c>
      <c r="I142" s="35">
        <v>90</v>
      </c>
    </row>
    <row r="143" spans="2:9" ht="15" thickBot="1">
      <c r="B143" s="17"/>
      <c r="C143" s="31"/>
      <c r="D143" s="38" t="s">
        <v>19</v>
      </c>
      <c r="E143" s="18">
        <f>E141+E142</f>
        <v>606</v>
      </c>
      <c r="F143" s="17"/>
      <c r="G143" s="31"/>
      <c r="H143" s="38" t="s">
        <v>20</v>
      </c>
      <c r="I143" s="19">
        <f>I141+I142</f>
        <v>737</v>
      </c>
    </row>
    <row r="144" ht="15" thickBot="1"/>
    <row r="145" spans="2:9" ht="15.75" thickBot="1">
      <c r="B145" s="169" t="s">
        <v>120</v>
      </c>
      <c r="C145" s="170"/>
      <c r="D145" s="170"/>
      <c r="E145" s="170"/>
      <c r="F145" s="170"/>
      <c r="G145" s="170"/>
      <c r="H145" s="170"/>
      <c r="I145" s="171"/>
    </row>
    <row r="146" spans="2:9" ht="22.5" customHeight="1" thickBot="1">
      <c r="B146" s="3" t="s">
        <v>49</v>
      </c>
      <c r="C146" s="40"/>
      <c r="D146" s="40"/>
      <c r="E146" s="40"/>
      <c r="F146" s="3" t="s">
        <v>66</v>
      </c>
      <c r="G146" s="40"/>
      <c r="H146" s="40"/>
      <c r="I146" s="41"/>
    </row>
    <row r="147" spans="2:9" ht="26.25" customHeight="1">
      <c r="B147" s="32" t="s">
        <v>60</v>
      </c>
      <c r="C147" s="5" t="s">
        <v>0</v>
      </c>
      <c r="D147" s="6" t="s">
        <v>11</v>
      </c>
      <c r="E147" s="6" t="s">
        <v>12</v>
      </c>
      <c r="F147" s="32" t="s">
        <v>61</v>
      </c>
      <c r="G147" s="5" t="s">
        <v>0</v>
      </c>
      <c r="H147" s="6" t="s">
        <v>11</v>
      </c>
      <c r="I147" s="7" t="s">
        <v>12</v>
      </c>
    </row>
    <row r="148" spans="2:9" ht="26.25" customHeight="1">
      <c r="B148" s="33" t="s">
        <v>121</v>
      </c>
      <c r="C148" s="2">
        <v>46</v>
      </c>
      <c r="D148" s="92">
        <v>139</v>
      </c>
      <c r="E148" s="92">
        <f>IF(D148="","",D148+C148)</f>
        <v>185</v>
      </c>
      <c r="F148" s="33" t="s">
        <v>33</v>
      </c>
      <c r="G148" s="2">
        <v>37</v>
      </c>
      <c r="H148" s="92">
        <v>180</v>
      </c>
      <c r="I148" s="9">
        <f>IF(H148="","",H148+G148)</f>
        <v>217</v>
      </c>
    </row>
    <row r="149" spans="2:9" ht="26.25" customHeight="1">
      <c r="B149" s="33" t="s">
        <v>65</v>
      </c>
      <c r="C149" s="2">
        <v>42</v>
      </c>
      <c r="D149" s="92">
        <v>135</v>
      </c>
      <c r="E149" s="92">
        <f>IF(D149="","",D149+C149)</f>
        <v>177</v>
      </c>
      <c r="F149" s="33" t="s">
        <v>62</v>
      </c>
      <c r="G149" s="2">
        <v>42</v>
      </c>
      <c r="H149" s="92">
        <v>163</v>
      </c>
      <c r="I149" s="9">
        <f>IF(H149="","",H149+G149)</f>
        <v>205</v>
      </c>
    </row>
    <row r="150" spans="2:9" ht="26.25" customHeight="1">
      <c r="B150" s="33" t="s">
        <v>29</v>
      </c>
      <c r="C150" s="2">
        <v>29</v>
      </c>
      <c r="D150" s="92">
        <v>151</v>
      </c>
      <c r="E150" s="92">
        <f>IF(D150="","",D150+C150)</f>
        <v>180</v>
      </c>
      <c r="F150" s="33" t="s">
        <v>63</v>
      </c>
      <c r="G150" s="2">
        <v>46</v>
      </c>
      <c r="H150" s="92">
        <v>150</v>
      </c>
      <c r="I150" s="9">
        <f>IF(H150="","",H150+G150)</f>
        <v>196</v>
      </c>
    </row>
    <row r="151" spans="2:9" ht="19.5" customHeight="1" thickBot="1">
      <c r="B151" s="10"/>
      <c r="C151" s="42">
        <f>SUM(C148:C150)</f>
        <v>117</v>
      </c>
      <c r="D151" s="11"/>
      <c r="E151" s="11"/>
      <c r="F151" s="10"/>
      <c r="G151" s="42">
        <f>SUM(G148:G150)</f>
        <v>125</v>
      </c>
      <c r="H151" s="11"/>
      <c r="I151" s="12"/>
    </row>
    <row r="152" spans="2:9" ht="26.25" customHeight="1" thickTop="1">
      <c r="B152" s="13"/>
      <c r="C152" s="14" t="s">
        <v>2</v>
      </c>
      <c r="D152" s="15">
        <f>SUM(D148:D151)</f>
        <v>425</v>
      </c>
      <c r="E152" s="15">
        <f>SUM(E148:E151)</f>
        <v>542</v>
      </c>
      <c r="F152" s="13"/>
      <c r="G152" s="14" t="s">
        <v>2</v>
      </c>
      <c r="H152" s="15">
        <f>SUM(H148:H151)</f>
        <v>493</v>
      </c>
      <c r="I152" s="34">
        <f>SUM(I148:I151)</f>
        <v>618</v>
      </c>
    </row>
    <row r="153" spans="2:9" ht="23.25" customHeight="1">
      <c r="B153" s="36"/>
      <c r="C153" s="37"/>
      <c r="D153" s="39" t="s">
        <v>13</v>
      </c>
      <c r="E153" s="16"/>
      <c r="F153" s="36"/>
      <c r="G153" s="37"/>
      <c r="H153" s="39" t="s">
        <v>13</v>
      </c>
      <c r="I153" s="35">
        <v>90</v>
      </c>
    </row>
    <row r="154" spans="2:9" ht="15" thickBot="1">
      <c r="B154" s="17"/>
      <c r="C154" s="31"/>
      <c r="D154" s="38" t="s">
        <v>19</v>
      </c>
      <c r="E154" s="18">
        <f>E152+E153</f>
        <v>542</v>
      </c>
      <c r="F154" s="17"/>
      <c r="G154" s="31"/>
      <c r="H154" s="38" t="s">
        <v>20</v>
      </c>
      <c r="I154" s="19">
        <f>I152+I153</f>
        <v>708</v>
      </c>
    </row>
    <row r="155" ht="15" thickBot="1"/>
    <row r="156" spans="2:9" ht="15.75" thickBot="1">
      <c r="B156" s="169" t="s">
        <v>120</v>
      </c>
      <c r="C156" s="170"/>
      <c r="D156" s="170"/>
      <c r="E156" s="170"/>
      <c r="F156" s="170"/>
      <c r="G156" s="170"/>
      <c r="H156" s="170"/>
      <c r="I156" s="171"/>
    </row>
    <row r="157" spans="2:9" ht="22.5" customHeight="1" thickBot="1">
      <c r="B157" s="3" t="s">
        <v>59</v>
      </c>
      <c r="C157" s="40"/>
      <c r="D157" s="40"/>
      <c r="E157" s="40"/>
      <c r="F157" s="3" t="s">
        <v>44</v>
      </c>
      <c r="G157" s="40"/>
      <c r="H157" s="40"/>
      <c r="I157" s="41"/>
    </row>
    <row r="158" spans="2:9" ht="26.25" customHeight="1">
      <c r="B158" s="32" t="s">
        <v>68</v>
      </c>
      <c r="C158" s="5" t="s">
        <v>0</v>
      </c>
      <c r="D158" s="6" t="s">
        <v>11</v>
      </c>
      <c r="E158" s="6" t="s">
        <v>12</v>
      </c>
      <c r="F158" s="32" t="s">
        <v>69</v>
      </c>
      <c r="G158" s="5" t="s">
        <v>0</v>
      </c>
      <c r="H158" s="6" t="s">
        <v>11</v>
      </c>
      <c r="I158" s="7" t="s">
        <v>12</v>
      </c>
    </row>
    <row r="159" spans="2:9" ht="26.25" customHeight="1">
      <c r="B159" s="33" t="s">
        <v>30</v>
      </c>
      <c r="C159" s="2">
        <v>59</v>
      </c>
      <c r="D159" s="92">
        <v>126</v>
      </c>
      <c r="E159" s="92">
        <f>IF(D159="","",D159+C159)</f>
        <v>185</v>
      </c>
      <c r="F159" s="33" t="s">
        <v>34</v>
      </c>
      <c r="G159" s="2">
        <v>37</v>
      </c>
      <c r="H159" s="92">
        <v>178</v>
      </c>
      <c r="I159" s="9">
        <f>IF(H159="","",H159+G159)</f>
        <v>215</v>
      </c>
    </row>
    <row r="160" spans="2:9" ht="26.25" customHeight="1">
      <c r="B160" s="33" t="s">
        <v>72</v>
      </c>
      <c r="C160" s="2">
        <v>38</v>
      </c>
      <c r="D160" s="92">
        <v>142</v>
      </c>
      <c r="E160" s="92">
        <f>IF(D160="","",D160+C160)</f>
        <v>180</v>
      </c>
      <c r="F160" s="33" t="s">
        <v>70</v>
      </c>
      <c r="G160" s="2">
        <v>42</v>
      </c>
      <c r="H160" s="92">
        <v>140</v>
      </c>
      <c r="I160" s="9">
        <f>IF(H160="","",H160+G160)</f>
        <v>182</v>
      </c>
    </row>
    <row r="161" spans="2:9" ht="26.25" customHeight="1">
      <c r="B161" s="33" t="s">
        <v>73</v>
      </c>
      <c r="C161" s="2">
        <v>45</v>
      </c>
      <c r="D161" s="92">
        <v>141</v>
      </c>
      <c r="E161" s="92">
        <f>IF(D161="","",D161+C161)</f>
        <v>186</v>
      </c>
      <c r="F161" s="33" t="s">
        <v>71</v>
      </c>
      <c r="G161" s="2">
        <v>45</v>
      </c>
      <c r="H161" s="92">
        <v>149</v>
      </c>
      <c r="I161" s="9">
        <f>IF(H161="","",H161+G161)</f>
        <v>194</v>
      </c>
    </row>
    <row r="162" spans="2:9" ht="19.5" customHeight="1" thickBot="1">
      <c r="B162" s="10"/>
      <c r="C162" s="42">
        <f>SUM(C159:C161)</f>
        <v>142</v>
      </c>
      <c r="D162" s="11"/>
      <c r="E162" s="11"/>
      <c r="F162" s="10"/>
      <c r="G162" s="42">
        <f>SUM(G159:G161)</f>
        <v>124</v>
      </c>
      <c r="H162" s="11"/>
      <c r="I162" s="12"/>
    </row>
    <row r="163" spans="2:9" ht="26.25" customHeight="1" thickTop="1">
      <c r="B163" s="13"/>
      <c r="C163" s="14" t="s">
        <v>2</v>
      </c>
      <c r="D163" s="15">
        <f>SUM(D159:D162)</f>
        <v>409</v>
      </c>
      <c r="E163" s="15">
        <f>SUM(E159:E162)</f>
        <v>551</v>
      </c>
      <c r="F163" s="13"/>
      <c r="G163" s="14" t="s">
        <v>2</v>
      </c>
      <c r="H163" s="15">
        <f>SUM(H159:H162)</f>
        <v>467</v>
      </c>
      <c r="I163" s="34">
        <f>SUM(I159:I162)</f>
        <v>591</v>
      </c>
    </row>
    <row r="164" spans="2:9" ht="23.25" customHeight="1">
      <c r="B164" s="36"/>
      <c r="C164" s="37"/>
      <c r="D164" s="39" t="s">
        <v>13</v>
      </c>
      <c r="E164" s="16"/>
      <c r="F164" s="36"/>
      <c r="G164" s="37"/>
      <c r="H164" s="39" t="s">
        <v>13</v>
      </c>
      <c r="I164" s="35">
        <v>90</v>
      </c>
    </row>
    <row r="165" spans="2:9" ht="15" thickBot="1">
      <c r="B165" s="17"/>
      <c r="C165" s="31"/>
      <c r="D165" s="38" t="s">
        <v>19</v>
      </c>
      <c r="E165" s="18">
        <f>E163+E164</f>
        <v>551</v>
      </c>
      <c r="F165" s="17"/>
      <c r="G165" s="31"/>
      <c r="H165" s="38" t="s">
        <v>20</v>
      </c>
      <c r="I165" s="19">
        <f>I163+I164</f>
        <v>681</v>
      </c>
    </row>
  </sheetData>
  <sheetProtection/>
  <mergeCells count="25">
    <mergeCell ref="B2:I2"/>
    <mergeCell ref="K2:R2"/>
    <mergeCell ref="B13:I13"/>
    <mergeCell ref="K13:R13"/>
    <mergeCell ref="B24:I24"/>
    <mergeCell ref="K24:R24"/>
    <mergeCell ref="B35:I35"/>
    <mergeCell ref="K35:R35"/>
    <mergeCell ref="B46:I46"/>
    <mergeCell ref="K46:R46"/>
    <mergeCell ref="B57:I57"/>
    <mergeCell ref="K57:R57"/>
    <mergeCell ref="B68:I68"/>
    <mergeCell ref="K68:R68"/>
    <mergeCell ref="B79:I79"/>
    <mergeCell ref="K79:R79"/>
    <mergeCell ref="B90:I90"/>
    <mergeCell ref="K90:R90"/>
    <mergeCell ref="B156:I156"/>
    <mergeCell ref="B101:I101"/>
    <mergeCell ref="K101:R101"/>
    <mergeCell ref="B112:I112"/>
    <mergeCell ref="B123:I123"/>
    <mergeCell ref="B134:I134"/>
    <mergeCell ref="B145:I145"/>
  </mergeCells>
  <printOptions/>
  <pageMargins left="0.2362204724409449" right="0.2362204724409449" top="0.15748031496062992" bottom="0.35433070866141736" header="0.11811023622047245" footer="0.11811023622047245"/>
  <pageSetup fitToHeight="0" fitToWidth="1" orientation="landscape" paperSize="9" scale="41" r:id="rId1"/>
  <rowBreaks count="2" manualBreakCount="2">
    <brk id="5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0"/>
  <sheetViews>
    <sheetView showZeros="0" zoomScale="90" zoomScaleNormal="90" zoomScalePageLayoutView="0" workbookViewId="0" topLeftCell="A1">
      <selection activeCell="F67" sqref="F67"/>
    </sheetView>
  </sheetViews>
  <sheetFormatPr defaultColWidth="11.421875" defaultRowHeight="15"/>
  <cols>
    <col min="1" max="1" width="1.8515625" style="4" customWidth="1"/>
    <col min="2" max="2" width="22.57421875" style="4" customWidth="1"/>
    <col min="3" max="3" width="6.00390625" style="4" customWidth="1"/>
    <col min="4" max="5" width="9.00390625" style="4" customWidth="1"/>
    <col min="6" max="6" width="22.57421875" style="4" customWidth="1"/>
    <col min="7" max="7" width="6.28125" style="4" customWidth="1"/>
    <col min="8" max="9" width="9.00390625" style="4" customWidth="1"/>
    <col min="10" max="10" width="3.421875" style="4" customWidth="1"/>
    <col min="11" max="11" width="22.57421875" style="4" customWidth="1"/>
    <col min="12" max="12" width="5.00390625" style="4" customWidth="1"/>
    <col min="13" max="14" width="9.00390625" style="4" customWidth="1"/>
    <col min="15" max="15" width="22.57421875" style="4" customWidth="1"/>
    <col min="16" max="16" width="5.00390625" style="4" customWidth="1"/>
    <col min="17" max="18" width="9.00390625" style="4" customWidth="1"/>
    <col min="19" max="19" width="1.8515625" style="4" customWidth="1"/>
    <col min="20" max="20" width="17.7109375" style="4" bestFit="1" customWidth="1"/>
    <col min="21" max="21" width="3.421875" style="4" bestFit="1" customWidth="1"/>
    <col min="22" max="22" width="9.00390625" style="4" customWidth="1"/>
    <col min="23" max="23" width="16.8515625" style="4" bestFit="1" customWidth="1"/>
    <col min="24" max="24" width="3.421875" style="4" bestFit="1" customWidth="1"/>
    <col min="25" max="25" width="9.00390625" style="4" customWidth="1"/>
    <col min="26" max="26" width="1.8515625" style="4" customWidth="1"/>
    <col min="27" max="27" width="17.7109375" style="4" bestFit="1" customWidth="1"/>
    <col min="28" max="28" width="3.421875" style="4" bestFit="1" customWidth="1"/>
    <col min="29" max="29" width="9.00390625" style="4" customWidth="1"/>
    <col min="30" max="30" width="17.7109375" style="4" bestFit="1" customWidth="1"/>
    <col min="31" max="31" width="3.421875" style="4" bestFit="1" customWidth="1"/>
    <col min="32" max="33" width="9.00390625" style="4" customWidth="1"/>
    <col min="34" max="34" width="1.8515625" style="4" customWidth="1"/>
    <col min="35" max="35" width="22.57421875" style="4" customWidth="1"/>
    <col min="36" max="36" width="5.00390625" style="4" customWidth="1"/>
    <col min="37" max="38" width="9.00390625" style="4" customWidth="1"/>
    <col min="39" max="39" width="22.57421875" style="4" customWidth="1"/>
    <col min="40" max="40" width="5.00390625" style="4" customWidth="1"/>
    <col min="41" max="42" width="9.00390625" style="4" customWidth="1"/>
    <col min="43" max="16384" width="11.421875" style="4" customWidth="1"/>
  </cols>
  <sheetData>
    <row r="1" ht="9" customHeight="1" thickBot="1"/>
    <row r="2" spans="2:18" ht="15.75" thickBot="1">
      <c r="B2" s="169" t="s">
        <v>133</v>
      </c>
      <c r="C2" s="170"/>
      <c r="D2" s="170"/>
      <c r="E2" s="170"/>
      <c r="F2" s="170"/>
      <c r="G2" s="170"/>
      <c r="H2" s="170"/>
      <c r="I2" s="171"/>
      <c r="K2" s="169" t="s">
        <v>134</v>
      </c>
      <c r="L2" s="170"/>
      <c r="M2" s="170"/>
      <c r="N2" s="170"/>
      <c r="O2" s="170"/>
      <c r="P2" s="170"/>
      <c r="Q2" s="170"/>
      <c r="R2" s="171"/>
    </row>
    <row r="3" spans="2:18" ht="22.5" customHeight="1">
      <c r="B3" s="32" t="s">
        <v>17</v>
      </c>
      <c r="C3" s="5" t="s">
        <v>0</v>
      </c>
      <c r="D3" s="6" t="s">
        <v>11</v>
      </c>
      <c r="E3" s="6" t="s">
        <v>12</v>
      </c>
      <c r="F3" s="32" t="s">
        <v>18</v>
      </c>
      <c r="G3" s="5" t="s">
        <v>0</v>
      </c>
      <c r="H3" s="6" t="s">
        <v>11</v>
      </c>
      <c r="I3" s="7" t="s">
        <v>12</v>
      </c>
      <c r="K3" s="32" t="s">
        <v>17</v>
      </c>
      <c r="L3" s="5" t="s">
        <v>0</v>
      </c>
      <c r="M3" s="6" t="s">
        <v>11</v>
      </c>
      <c r="N3" s="6" t="s">
        <v>12</v>
      </c>
      <c r="O3" s="32" t="s">
        <v>18</v>
      </c>
      <c r="P3" s="5" t="s">
        <v>0</v>
      </c>
      <c r="Q3" s="6" t="s">
        <v>11</v>
      </c>
      <c r="R3" s="7" t="s">
        <v>12</v>
      </c>
    </row>
    <row r="4" spans="2:18" ht="29.25" customHeight="1">
      <c r="B4" s="33" t="s">
        <v>14</v>
      </c>
      <c r="C4" s="2">
        <v>42</v>
      </c>
      <c r="D4" s="97">
        <v>174</v>
      </c>
      <c r="E4" s="97">
        <f>IF(D4="","",D4+C4)</f>
        <v>216</v>
      </c>
      <c r="F4" s="33" t="s">
        <v>8</v>
      </c>
      <c r="G4" s="2">
        <v>28</v>
      </c>
      <c r="H4" s="97">
        <v>208</v>
      </c>
      <c r="I4" s="9">
        <f>IF(H4="","",H4+G4)</f>
        <v>236</v>
      </c>
      <c r="K4" s="33" t="s">
        <v>30</v>
      </c>
      <c r="L4" s="2">
        <v>59</v>
      </c>
      <c r="M4" s="97">
        <v>143</v>
      </c>
      <c r="N4" s="97">
        <f>IF(M4="","",M4+L4)</f>
        <v>202</v>
      </c>
      <c r="O4" s="33" t="s">
        <v>33</v>
      </c>
      <c r="P4" s="2">
        <v>37</v>
      </c>
      <c r="Q4" s="97">
        <v>189</v>
      </c>
      <c r="R4" s="9">
        <f>IF(Q4="","",Q4+P4)</f>
        <v>226</v>
      </c>
    </row>
    <row r="5" spans="2:18" ht="29.25" customHeight="1">
      <c r="B5" s="33" t="s">
        <v>15</v>
      </c>
      <c r="C5" s="2">
        <v>38</v>
      </c>
      <c r="D5" s="97">
        <v>158</v>
      </c>
      <c r="E5" s="97">
        <f>IF(D5="","",D5+C5)</f>
        <v>196</v>
      </c>
      <c r="F5" s="33" t="s">
        <v>9</v>
      </c>
      <c r="G5" s="2">
        <v>49</v>
      </c>
      <c r="H5" s="97">
        <v>135</v>
      </c>
      <c r="I5" s="9">
        <f>IF(H5="","",H5+G5)</f>
        <v>184</v>
      </c>
      <c r="K5" s="33" t="s">
        <v>72</v>
      </c>
      <c r="L5" s="2">
        <v>38</v>
      </c>
      <c r="M5" s="97">
        <v>131</v>
      </c>
      <c r="N5" s="97">
        <f>IF(M5="","",M5+L5)</f>
        <v>169</v>
      </c>
      <c r="O5" s="33" t="s">
        <v>62</v>
      </c>
      <c r="P5" s="2">
        <v>42</v>
      </c>
      <c r="Q5" s="97">
        <v>161</v>
      </c>
      <c r="R5" s="9">
        <f>IF(Q5="","",Q5+P5)</f>
        <v>203</v>
      </c>
    </row>
    <row r="6" spans="2:18" ht="29.25" customHeight="1">
      <c r="B6" s="33" t="s">
        <v>16</v>
      </c>
      <c r="C6" s="2">
        <v>42</v>
      </c>
      <c r="D6" s="97">
        <v>134</v>
      </c>
      <c r="E6" s="97">
        <f>IF(D6="","",D6+C6)</f>
        <v>176</v>
      </c>
      <c r="F6" s="33" t="s">
        <v>34</v>
      </c>
      <c r="G6" s="2">
        <v>40</v>
      </c>
      <c r="H6" s="97">
        <v>134</v>
      </c>
      <c r="I6" s="9">
        <f>IF(H6="","",H6+G6)</f>
        <v>174</v>
      </c>
      <c r="K6" s="33" t="s">
        <v>73</v>
      </c>
      <c r="L6" s="2">
        <v>45</v>
      </c>
      <c r="M6" s="97">
        <v>159</v>
      </c>
      <c r="N6" s="97">
        <f>IF(M6="","",M6+L6)</f>
        <v>204</v>
      </c>
      <c r="O6" s="33" t="s">
        <v>63</v>
      </c>
      <c r="P6" s="2">
        <v>46</v>
      </c>
      <c r="Q6" s="97">
        <v>174</v>
      </c>
      <c r="R6" s="9">
        <f>IF(Q6="","",Q6+P6)</f>
        <v>220</v>
      </c>
    </row>
    <row r="7" spans="2:18" ht="19.5" customHeight="1" thickBot="1">
      <c r="B7" s="10"/>
      <c r="C7" s="42">
        <f>SUM(C4:C6)</f>
        <v>122</v>
      </c>
      <c r="D7" s="11"/>
      <c r="E7" s="11"/>
      <c r="F7" s="10"/>
      <c r="G7" s="42">
        <f>SUM(G4:G6)</f>
        <v>117</v>
      </c>
      <c r="H7" s="11"/>
      <c r="I7" s="12"/>
      <c r="K7" s="10"/>
      <c r="L7" s="42">
        <f>SUM(L4:L6)</f>
        <v>142</v>
      </c>
      <c r="M7" s="11"/>
      <c r="N7" s="11"/>
      <c r="O7" s="10"/>
      <c r="P7" s="42">
        <f>SUM(P4:P6)</f>
        <v>125</v>
      </c>
      <c r="Q7" s="11"/>
      <c r="R7" s="12"/>
    </row>
    <row r="8" spans="2:18" ht="30" customHeight="1" thickTop="1">
      <c r="B8" s="13"/>
      <c r="C8" s="14" t="s">
        <v>2</v>
      </c>
      <c r="D8" s="15">
        <f>SUM(D4:D7)</f>
        <v>466</v>
      </c>
      <c r="E8" s="15">
        <f>SUM(E4:E7)</f>
        <v>588</v>
      </c>
      <c r="F8" s="13"/>
      <c r="G8" s="14" t="s">
        <v>2</v>
      </c>
      <c r="H8" s="15">
        <f>SUM(H4:H7)</f>
        <v>477</v>
      </c>
      <c r="I8" s="34">
        <f>SUM(I4:I7)</f>
        <v>594</v>
      </c>
      <c r="K8" s="13"/>
      <c r="L8" s="14" t="s">
        <v>2</v>
      </c>
      <c r="M8" s="15">
        <f>SUM(M4:M7)</f>
        <v>433</v>
      </c>
      <c r="N8" s="15">
        <f>SUM(N4:N7)</f>
        <v>575</v>
      </c>
      <c r="O8" s="13"/>
      <c r="P8" s="14" t="s">
        <v>2</v>
      </c>
      <c r="Q8" s="15">
        <f>SUM(Q4:Q7)</f>
        <v>524</v>
      </c>
      <c r="R8" s="34">
        <f>SUM(R4:R7)</f>
        <v>649</v>
      </c>
    </row>
    <row r="9" spans="2:18" ht="30" customHeight="1">
      <c r="B9" s="36"/>
      <c r="C9" s="37"/>
      <c r="D9" s="39" t="s">
        <v>13</v>
      </c>
      <c r="E9" s="16"/>
      <c r="F9" s="36"/>
      <c r="G9" s="37"/>
      <c r="H9" s="39" t="s">
        <v>13</v>
      </c>
      <c r="I9" s="35">
        <v>90</v>
      </c>
      <c r="K9" s="36"/>
      <c r="L9" s="37"/>
      <c r="M9" s="39" t="s">
        <v>13</v>
      </c>
      <c r="N9" s="16"/>
      <c r="O9" s="36"/>
      <c r="P9" s="37"/>
      <c r="Q9" s="39" t="s">
        <v>13</v>
      </c>
      <c r="R9" s="35">
        <v>90</v>
      </c>
    </row>
    <row r="10" spans="2:18" ht="30" customHeight="1" thickBot="1">
      <c r="B10" s="17"/>
      <c r="C10" s="31"/>
      <c r="D10" s="38" t="s">
        <v>19</v>
      </c>
      <c r="E10" s="18">
        <f>E8+E9</f>
        <v>588</v>
      </c>
      <c r="F10" s="17"/>
      <c r="G10" s="31"/>
      <c r="H10" s="38" t="s">
        <v>20</v>
      </c>
      <c r="I10" s="19">
        <f>I8+I9</f>
        <v>684</v>
      </c>
      <c r="K10" s="17"/>
      <c r="L10" s="31"/>
      <c r="M10" s="38" t="s">
        <v>19</v>
      </c>
      <c r="N10" s="18">
        <f>N8+N9</f>
        <v>575</v>
      </c>
      <c r="O10" s="17"/>
      <c r="P10" s="31"/>
      <c r="Q10" s="38" t="s">
        <v>20</v>
      </c>
      <c r="R10" s="19">
        <f>R8+R9</f>
        <v>739</v>
      </c>
    </row>
    <row r="11" ht="20.25" customHeight="1" thickBot="1"/>
    <row r="12" spans="2:18" ht="15.75" thickBot="1">
      <c r="B12" s="169" t="s">
        <v>133</v>
      </c>
      <c r="C12" s="170"/>
      <c r="D12" s="170"/>
      <c r="E12" s="170"/>
      <c r="F12" s="170"/>
      <c r="G12" s="170"/>
      <c r="H12" s="170"/>
      <c r="I12" s="171"/>
      <c r="K12" s="169" t="s">
        <v>134</v>
      </c>
      <c r="L12" s="170"/>
      <c r="M12" s="170"/>
      <c r="N12" s="170"/>
      <c r="O12" s="170"/>
      <c r="P12" s="170"/>
      <c r="Q12" s="170"/>
      <c r="R12" s="171"/>
    </row>
    <row r="13" spans="2:18" ht="22.5" customHeight="1">
      <c r="B13" s="32" t="s">
        <v>35</v>
      </c>
      <c r="C13" s="5" t="s">
        <v>0</v>
      </c>
      <c r="D13" s="6" t="s">
        <v>11</v>
      </c>
      <c r="E13" s="6" t="s">
        <v>12</v>
      </c>
      <c r="F13" s="32" t="s">
        <v>36</v>
      </c>
      <c r="G13" s="5" t="s">
        <v>0</v>
      </c>
      <c r="H13" s="6" t="s">
        <v>11</v>
      </c>
      <c r="I13" s="7" t="s">
        <v>12</v>
      </c>
      <c r="K13" s="32" t="s">
        <v>35</v>
      </c>
      <c r="L13" s="5" t="s">
        <v>0</v>
      </c>
      <c r="M13" s="6" t="s">
        <v>11</v>
      </c>
      <c r="N13" s="6" t="s">
        <v>12</v>
      </c>
      <c r="O13" s="32" t="s">
        <v>36</v>
      </c>
      <c r="P13" s="5" t="s">
        <v>0</v>
      </c>
      <c r="Q13" s="6" t="s">
        <v>11</v>
      </c>
      <c r="R13" s="7" t="s">
        <v>12</v>
      </c>
    </row>
    <row r="14" spans="2:18" ht="29.25" customHeight="1">
      <c r="B14" s="33" t="s">
        <v>39</v>
      </c>
      <c r="C14" s="2">
        <v>34</v>
      </c>
      <c r="D14" s="97">
        <v>199</v>
      </c>
      <c r="E14" s="97">
        <f>IF(D14="","",D14+C14)</f>
        <v>233</v>
      </c>
      <c r="F14" s="33" t="s">
        <v>31</v>
      </c>
      <c r="G14" s="2">
        <v>38</v>
      </c>
      <c r="H14" s="97">
        <v>189</v>
      </c>
      <c r="I14" s="9">
        <f>IF(H14="","",H14+G14)</f>
        <v>227</v>
      </c>
      <c r="K14" s="33" t="s">
        <v>14</v>
      </c>
      <c r="L14" s="2">
        <v>42</v>
      </c>
      <c r="M14" s="97">
        <v>146</v>
      </c>
      <c r="N14" s="97">
        <f>IF(M14="","",M14+L14)</f>
        <v>188</v>
      </c>
      <c r="O14" s="33" t="s">
        <v>34</v>
      </c>
      <c r="P14" s="2">
        <v>37</v>
      </c>
      <c r="Q14" s="97">
        <v>158</v>
      </c>
      <c r="R14" s="9">
        <f>IF(Q14="","",Q14+P14)</f>
        <v>195</v>
      </c>
    </row>
    <row r="15" spans="2:18" ht="29.25" customHeight="1">
      <c r="B15" s="33" t="s">
        <v>40</v>
      </c>
      <c r="C15" s="2">
        <v>38</v>
      </c>
      <c r="D15" s="97">
        <v>150</v>
      </c>
      <c r="E15" s="97">
        <f>IF(D15="","",D15+C15)</f>
        <v>188</v>
      </c>
      <c r="F15" s="33" t="s">
        <v>37</v>
      </c>
      <c r="G15" s="2">
        <v>42</v>
      </c>
      <c r="H15" s="97">
        <v>147</v>
      </c>
      <c r="I15" s="9">
        <f>IF(H15="","",H15+G15)</f>
        <v>189</v>
      </c>
      <c r="K15" s="33" t="s">
        <v>15</v>
      </c>
      <c r="L15" s="2">
        <v>38</v>
      </c>
      <c r="M15" s="97">
        <v>117</v>
      </c>
      <c r="N15" s="97">
        <f>IF(M15="","",M15+L15)</f>
        <v>155</v>
      </c>
      <c r="O15" s="33" t="s">
        <v>70</v>
      </c>
      <c r="P15" s="2">
        <v>42</v>
      </c>
      <c r="Q15" s="97">
        <v>132</v>
      </c>
      <c r="R15" s="9">
        <f>IF(Q15="","",Q15+P15)</f>
        <v>174</v>
      </c>
    </row>
    <row r="16" spans="2:18" ht="29.25" customHeight="1">
      <c r="B16" s="33" t="s">
        <v>41</v>
      </c>
      <c r="C16" s="2">
        <v>25</v>
      </c>
      <c r="D16" s="97">
        <v>180</v>
      </c>
      <c r="E16" s="97">
        <f>IF(D16="","",D16+C16)</f>
        <v>205</v>
      </c>
      <c r="F16" s="33" t="s">
        <v>129</v>
      </c>
      <c r="G16" s="2">
        <v>45</v>
      </c>
      <c r="H16" s="97">
        <v>144</v>
      </c>
      <c r="I16" s="9">
        <f>IF(H16="","",H16+G16)</f>
        <v>189</v>
      </c>
      <c r="K16" s="33" t="s">
        <v>16</v>
      </c>
      <c r="L16" s="2">
        <v>42</v>
      </c>
      <c r="M16" s="97">
        <v>161</v>
      </c>
      <c r="N16" s="97">
        <f>IF(M16="","",M16+L16)</f>
        <v>203</v>
      </c>
      <c r="O16" s="33" t="s">
        <v>71</v>
      </c>
      <c r="P16" s="2">
        <v>45</v>
      </c>
      <c r="Q16" s="97">
        <v>164</v>
      </c>
      <c r="R16" s="9">
        <f>IF(Q16="","",Q16+P16)</f>
        <v>209</v>
      </c>
    </row>
    <row r="17" spans="2:18" ht="19.5" customHeight="1" thickBot="1">
      <c r="B17" s="10"/>
      <c r="C17" s="42">
        <f>SUM(C14:C16)</f>
        <v>97</v>
      </c>
      <c r="D17" s="11"/>
      <c r="E17" s="11"/>
      <c r="F17" s="10"/>
      <c r="G17" s="42">
        <f>SUM(G14:G16)</f>
        <v>125</v>
      </c>
      <c r="H17" s="11"/>
      <c r="I17" s="12"/>
      <c r="K17" s="10"/>
      <c r="L17" s="42">
        <f>SUM(L14:L16)</f>
        <v>122</v>
      </c>
      <c r="M17" s="11"/>
      <c r="N17" s="11"/>
      <c r="O17" s="10"/>
      <c r="P17" s="42">
        <f>SUM(P14:P16)</f>
        <v>124</v>
      </c>
      <c r="Q17" s="11"/>
      <c r="R17" s="12"/>
    </row>
    <row r="18" spans="2:18" ht="30" customHeight="1" thickTop="1">
      <c r="B18" s="13"/>
      <c r="C18" s="14" t="s">
        <v>2</v>
      </c>
      <c r="D18" s="15">
        <f>SUM(D14:D17)</f>
        <v>529</v>
      </c>
      <c r="E18" s="15">
        <f>SUM(E14:E17)</f>
        <v>626</v>
      </c>
      <c r="F18" s="13"/>
      <c r="G18" s="14" t="s">
        <v>2</v>
      </c>
      <c r="H18" s="15">
        <f>SUM(H14:H17)</f>
        <v>480</v>
      </c>
      <c r="I18" s="34">
        <f>SUM(I14:I17)</f>
        <v>605</v>
      </c>
      <c r="K18" s="13"/>
      <c r="L18" s="14" t="s">
        <v>2</v>
      </c>
      <c r="M18" s="15">
        <f>SUM(M14:M17)</f>
        <v>424</v>
      </c>
      <c r="N18" s="15">
        <f>SUM(N14:N17)</f>
        <v>546</v>
      </c>
      <c r="O18" s="13"/>
      <c r="P18" s="14" t="s">
        <v>2</v>
      </c>
      <c r="Q18" s="15">
        <f>SUM(Q14:Q17)</f>
        <v>454</v>
      </c>
      <c r="R18" s="34">
        <f>SUM(R14:R17)</f>
        <v>578</v>
      </c>
    </row>
    <row r="19" spans="2:18" ht="30" customHeight="1">
      <c r="B19" s="36"/>
      <c r="C19" s="37"/>
      <c r="D19" s="39" t="s">
        <v>13</v>
      </c>
      <c r="E19" s="16">
        <v>90</v>
      </c>
      <c r="F19" s="36"/>
      <c r="G19" s="37"/>
      <c r="H19" s="39" t="s">
        <v>13</v>
      </c>
      <c r="I19" s="35"/>
      <c r="K19" s="36"/>
      <c r="L19" s="37"/>
      <c r="M19" s="39" t="s">
        <v>13</v>
      </c>
      <c r="N19" s="16"/>
      <c r="O19" s="36"/>
      <c r="P19" s="37"/>
      <c r="Q19" s="39" t="s">
        <v>13</v>
      </c>
      <c r="R19" s="35">
        <v>90</v>
      </c>
    </row>
    <row r="20" spans="2:18" ht="30" customHeight="1" thickBot="1">
      <c r="B20" s="17"/>
      <c r="C20" s="31"/>
      <c r="D20" s="38" t="s">
        <v>19</v>
      </c>
      <c r="E20" s="18">
        <f>E18+E19</f>
        <v>716</v>
      </c>
      <c r="F20" s="17"/>
      <c r="G20" s="31"/>
      <c r="H20" s="38" t="s">
        <v>20</v>
      </c>
      <c r="I20" s="19">
        <f>I18+I19</f>
        <v>605</v>
      </c>
      <c r="K20" s="17"/>
      <c r="L20" s="31"/>
      <c r="M20" s="38" t="s">
        <v>19</v>
      </c>
      <c r="N20" s="18">
        <f>N18+N19</f>
        <v>546</v>
      </c>
      <c r="O20" s="17"/>
      <c r="P20" s="31"/>
      <c r="Q20" s="38" t="s">
        <v>20</v>
      </c>
      <c r="R20" s="19">
        <f>R18+R19</f>
        <v>668</v>
      </c>
    </row>
    <row r="21" ht="20.25" customHeight="1" thickBot="1"/>
    <row r="22" spans="2:18" ht="15.75" thickBot="1">
      <c r="B22" s="169" t="s">
        <v>133</v>
      </c>
      <c r="C22" s="170"/>
      <c r="D22" s="170"/>
      <c r="E22" s="170"/>
      <c r="F22" s="170"/>
      <c r="G22" s="170"/>
      <c r="H22" s="170"/>
      <c r="I22" s="171"/>
      <c r="K22" s="169" t="s">
        <v>134</v>
      </c>
      <c r="L22" s="170"/>
      <c r="M22" s="170"/>
      <c r="N22" s="170"/>
      <c r="O22" s="170"/>
      <c r="P22" s="170"/>
      <c r="Q22" s="170"/>
      <c r="R22" s="171"/>
    </row>
    <row r="23" spans="2:18" ht="22.5" customHeight="1">
      <c r="B23" s="32" t="s">
        <v>42</v>
      </c>
      <c r="C23" s="5" t="s">
        <v>0</v>
      </c>
      <c r="D23" s="6" t="s">
        <v>11</v>
      </c>
      <c r="E23" s="6" t="s">
        <v>12</v>
      </c>
      <c r="F23" s="32" t="s">
        <v>43</v>
      </c>
      <c r="G23" s="5" t="s">
        <v>0</v>
      </c>
      <c r="H23" s="6" t="s">
        <v>11</v>
      </c>
      <c r="I23" s="7" t="s">
        <v>12</v>
      </c>
      <c r="K23" s="32" t="s">
        <v>42</v>
      </c>
      <c r="L23" s="5" t="s">
        <v>0</v>
      </c>
      <c r="M23" s="6" t="s">
        <v>11</v>
      </c>
      <c r="N23" s="6" t="s">
        <v>12</v>
      </c>
      <c r="O23" s="32" t="s">
        <v>43</v>
      </c>
      <c r="P23" s="5" t="s">
        <v>0</v>
      </c>
      <c r="Q23" s="6" t="s">
        <v>11</v>
      </c>
      <c r="R23" s="7" t="s">
        <v>12</v>
      </c>
    </row>
    <row r="24" spans="2:18" ht="29.25" customHeight="1">
      <c r="B24" s="33" t="s">
        <v>28</v>
      </c>
      <c r="C24" s="2">
        <v>46</v>
      </c>
      <c r="D24" s="97">
        <v>147</v>
      </c>
      <c r="E24" s="97">
        <f>IF(D24="","",D24+C24)</f>
        <v>193</v>
      </c>
      <c r="F24" s="33" t="s">
        <v>32</v>
      </c>
      <c r="G24" s="2">
        <v>42</v>
      </c>
      <c r="H24" s="97">
        <v>146</v>
      </c>
      <c r="I24" s="9">
        <f>IF(H24="","",H24+G24)</f>
        <v>188</v>
      </c>
      <c r="K24" s="33" t="s">
        <v>39</v>
      </c>
      <c r="L24" s="2">
        <v>34</v>
      </c>
      <c r="M24" s="97">
        <v>156</v>
      </c>
      <c r="N24" s="97">
        <f>IF(M24="","",M24+L24)</f>
        <v>190</v>
      </c>
      <c r="O24" s="33" t="s">
        <v>8</v>
      </c>
      <c r="P24" s="2">
        <v>28</v>
      </c>
      <c r="Q24" s="97">
        <v>195</v>
      </c>
      <c r="R24" s="9">
        <f>IF(Q24="","",Q24+P24)</f>
        <v>223</v>
      </c>
    </row>
    <row r="25" spans="2:18" ht="29.25" customHeight="1">
      <c r="B25" s="33" t="s">
        <v>51</v>
      </c>
      <c r="C25" s="2">
        <v>51</v>
      </c>
      <c r="D25" s="97">
        <v>111</v>
      </c>
      <c r="E25" s="97">
        <f>IF(D25="","",D25+C25)</f>
        <v>162</v>
      </c>
      <c r="F25" s="33" t="s">
        <v>128</v>
      </c>
      <c r="G25" s="2">
        <v>58</v>
      </c>
      <c r="H25" s="97">
        <v>112</v>
      </c>
      <c r="I25" s="9">
        <f>IF(H25="","",H25+G25)</f>
        <v>170</v>
      </c>
      <c r="K25" s="33" t="s">
        <v>40</v>
      </c>
      <c r="L25" s="2">
        <v>38</v>
      </c>
      <c r="M25" s="97">
        <v>213</v>
      </c>
      <c r="N25" s="97">
        <f>IF(M25="","",M25+L25)</f>
        <v>251</v>
      </c>
      <c r="O25" s="33" t="s">
        <v>9</v>
      </c>
      <c r="P25" s="2">
        <v>49</v>
      </c>
      <c r="Q25" s="97">
        <v>179</v>
      </c>
      <c r="R25" s="9">
        <f>IF(Q25="","",Q25+P25)</f>
        <v>228</v>
      </c>
    </row>
    <row r="26" spans="2:18" ht="29.25" customHeight="1">
      <c r="B26" s="33" t="s">
        <v>52</v>
      </c>
      <c r="C26" s="2">
        <v>46</v>
      </c>
      <c r="D26" s="97">
        <v>201</v>
      </c>
      <c r="E26" s="97">
        <f>IF(D26="","",D26+C26)</f>
        <v>247</v>
      </c>
      <c r="F26" s="33" t="s">
        <v>111</v>
      </c>
      <c r="G26" s="2">
        <v>37</v>
      </c>
      <c r="H26" s="97">
        <v>205</v>
      </c>
      <c r="I26" s="9">
        <f>IF(H26="","",H26+G26)</f>
        <v>242</v>
      </c>
      <c r="K26" s="33" t="s">
        <v>41</v>
      </c>
      <c r="L26" s="2">
        <v>25</v>
      </c>
      <c r="M26" s="97">
        <v>168</v>
      </c>
      <c r="N26" s="97">
        <f>IF(M26="","",M26+L26)</f>
        <v>193</v>
      </c>
      <c r="O26" s="33" t="s">
        <v>34</v>
      </c>
      <c r="P26" s="2">
        <v>40</v>
      </c>
      <c r="Q26" s="97">
        <v>151</v>
      </c>
      <c r="R26" s="9">
        <f>IF(Q26="","",Q26+P26)</f>
        <v>191</v>
      </c>
    </row>
    <row r="27" spans="2:18" ht="19.5" customHeight="1" thickBot="1">
      <c r="B27" s="10"/>
      <c r="C27" s="42">
        <f>SUM(C24:C26)</f>
        <v>143</v>
      </c>
      <c r="D27" s="11"/>
      <c r="E27" s="11"/>
      <c r="F27" s="10"/>
      <c r="G27" s="42">
        <f>SUM(G24:G26)</f>
        <v>137</v>
      </c>
      <c r="H27" s="11"/>
      <c r="I27" s="12"/>
      <c r="K27" s="10"/>
      <c r="L27" s="42">
        <f>SUM(L24:L26)</f>
        <v>97</v>
      </c>
      <c r="M27" s="11"/>
      <c r="N27" s="11"/>
      <c r="O27" s="10"/>
      <c r="P27" s="42">
        <f>SUM(P24:P26)</f>
        <v>117</v>
      </c>
      <c r="Q27" s="11"/>
      <c r="R27" s="12"/>
    </row>
    <row r="28" spans="2:18" ht="30" customHeight="1" thickTop="1">
      <c r="B28" s="13"/>
      <c r="C28" s="14" t="s">
        <v>2</v>
      </c>
      <c r="D28" s="15">
        <f>SUM(D24:D27)</f>
        <v>459</v>
      </c>
      <c r="E28" s="15">
        <f>SUM(E24:E27)</f>
        <v>602</v>
      </c>
      <c r="F28" s="13"/>
      <c r="G28" s="14" t="s">
        <v>2</v>
      </c>
      <c r="H28" s="15">
        <f>SUM(H24:H27)</f>
        <v>463</v>
      </c>
      <c r="I28" s="34">
        <f>SUM(I24:I27)</f>
        <v>600</v>
      </c>
      <c r="K28" s="13"/>
      <c r="L28" s="14" t="s">
        <v>2</v>
      </c>
      <c r="M28" s="15">
        <f>SUM(M24:M27)</f>
        <v>537</v>
      </c>
      <c r="N28" s="15">
        <f>SUM(N24:N27)</f>
        <v>634</v>
      </c>
      <c r="O28" s="13"/>
      <c r="P28" s="14" t="s">
        <v>2</v>
      </c>
      <c r="Q28" s="15">
        <f>SUM(Q24:Q27)</f>
        <v>525</v>
      </c>
      <c r="R28" s="34">
        <f>SUM(R24:R27)</f>
        <v>642</v>
      </c>
    </row>
    <row r="29" spans="2:18" ht="30" customHeight="1">
      <c r="B29" s="36"/>
      <c r="C29" s="37"/>
      <c r="D29" s="39" t="s">
        <v>13</v>
      </c>
      <c r="E29" s="16">
        <v>90</v>
      </c>
      <c r="F29" s="36"/>
      <c r="G29" s="37"/>
      <c r="H29" s="39" t="s">
        <v>13</v>
      </c>
      <c r="I29" s="35">
        <v>20</v>
      </c>
      <c r="K29" s="36"/>
      <c r="L29" s="37"/>
      <c r="M29" s="39" t="s">
        <v>13</v>
      </c>
      <c r="N29" s="16"/>
      <c r="O29" s="36"/>
      <c r="P29" s="37"/>
      <c r="Q29" s="39" t="s">
        <v>13</v>
      </c>
      <c r="R29" s="35">
        <v>90</v>
      </c>
    </row>
    <row r="30" spans="2:18" ht="30" customHeight="1" thickBot="1">
      <c r="B30" s="17"/>
      <c r="C30" s="31"/>
      <c r="D30" s="38" t="s">
        <v>19</v>
      </c>
      <c r="E30" s="18">
        <f>E28+E29</f>
        <v>692</v>
      </c>
      <c r="F30" s="17"/>
      <c r="G30" s="31"/>
      <c r="H30" s="38" t="s">
        <v>20</v>
      </c>
      <c r="I30" s="19">
        <f>I28+I29</f>
        <v>620</v>
      </c>
      <c r="K30" s="17"/>
      <c r="L30" s="31"/>
      <c r="M30" s="38" t="s">
        <v>19</v>
      </c>
      <c r="N30" s="18">
        <f>N28+N29</f>
        <v>634</v>
      </c>
      <c r="O30" s="17"/>
      <c r="P30" s="31"/>
      <c r="Q30" s="38" t="s">
        <v>20</v>
      </c>
      <c r="R30" s="19">
        <f>R28+R29</f>
        <v>732</v>
      </c>
    </row>
    <row r="31" spans="4:18" ht="7.5" customHeight="1" thickBot="1">
      <c r="D31" s="116"/>
      <c r="E31" s="81"/>
      <c r="H31" s="116"/>
      <c r="I31" s="81"/>
      <c r="M31" s="116"/>
      <c r="N31" s="81"/>
      <c r="Q31" s="116"/>
      <c r="R31" s="81"/>
    </row>
    <row r="32" spans="2:18" ht="15.75" thickBot="1">
      <c r="B32" s="169" t="s">
        <v>116</v>
      </c>
      <c r="C32" s="170"/>
      <c r="D32" s="170"/>
      <c r="E32" s="170"/>
      <c r="F32" s="170"/>
      <c r="G32" s="170"/>
      <c r="H32" s="170"/>
      <c r="I32" s="171"/>
      <c r="K32" s="169" t="s">
        <v>117</v>
      </c>
      <c r="L32" s="170"/>
      <c r="M32" s="170"/>
      <c r="N32" s="170"/>
      <c r="O32" s="170"/>
      <c r="P32" s="170"/>
      <c r="Q32" s="170"/>
      <c r="R32" s="171"/>
    </row>
    <row r="33" spans="2:18" ht="22.5" customHeight="1">
      <c r="B33" s="32" t="s">
        <v>60</v>
      </c>
      <c r="C33" s="5" t="s">
        <v>0</v>
      </c>
      <c r="D33" s="6" t="s">
        <v>11</v>
      </c>
      <c r="E33" s="6" t="s">
        <v>12</v>
      </c>
      <c r="F33" s="32" t="s">
        <v>61</v>
      </c>
      <c r="G33" s="5" t="s">
        <v>0</v>
      </c>
      <c r="H33" s="6" t="s">
        <v>11</v>
      </c>
      <c r="I33" s="7" t="s">
        <v>12</v>
      </c>
      <c r="K33" s="32" t="s">
        <v>60</v>
      </c>
      <c r="L33" s="5" t="s">
        <v>0</v>
      </c>
      <c r="M33" s="6" t="s">
        <v>11</v>
      </c>
      <c r="N33" s="6" t="s">
        <v>12</v>
      </c>
      <c r="O33" s="32" t="s">
        <v>61</v>
      </c>
      <c r="P33" s="5" t="s">
        <v>0</v>
      </c>
      <c r="Q33" s="6" t="s">
        <v>11</v>
      </c>
      <c r="R33" s="7" t="s">
        <v>12</v>
      </c>
    </row>
    <row r="34" spans="2:18" ht="29.25" customHeight="1">
      <c r="B34" s="33" t="s">
        <v>64</v>
      </c>
      <c r="C34" s="2">
        <v>29</v>
      </c>
      <c r="D34" s="97">
        <v>161</v>
      </c>
      <c r="E34" s="97">
        <f>IF(D34="","",D34+C34)</f>
        <v>190</v>
      </c>
      <c r="F34" s="33" t="s">
        <v>33</v>
      </c>
      <c r="G34" s="2">
        <v>37</v>
      </c>
      <c r="H34" s="97">
        <v>165</v>
      </c>
      <c r="I34" s="9">
        <f>IF(H34="","",H34+G34)</f>
        <v>202</v>
      </c>
      <c r="K34" s="33" t="s">
        <v>28</v>
      </c>
      <c r="L34" s="2">
        <v>46</v>
      </c>
      <c r="M34" s="97">
        <v>133</v>
      </c>
      <c r="N34" s="97">
        <f>IF(M34="","",M34+L34)</f>
        <v>179</v>
      </c>
      <c r="O34" s="33" t="s">
        <v>31</v>
      </c>
      <c r="P34" s="2">
        <v>38</v>
      </c>
      <c r="Q34" s="97">
        <v>154</v>
      </c>
      <c r="R34" s="9">
        <f>IF(Q34="","",Q34+P34)</f>
        <v>192</v>
      </c>
    </row>
    <row r="35" spans="2:18" ht="29.25" customHeight="1">
      <c r="B35" s="33" t="s">
        <v>65</v>
      </c>
      <c r="C35" s="2">
        <v>42</v>
      </c>
      <c r="D35" s="97">
        <v>148</v>
      </c>
      <c r="E35" s="97">
        <f>IF(D35="","",D35+C35)</f>
        <v>190</v>
      </c>
      <c r="F35" s="33" t="s">
        <v>62</v>
      </c>
      <c r="G35" s="2">
        <v>42</v>
      </c>
      <c r="H35" s="97">
        <v>181</v>
      </c>
      <c r="I35" s="9">
        <f>IF(H35="","",H35+G35)</f>
        <v>223</v>
      </c>
      <c r="K35" s="33" t="s">
        <v>51</v>
      </c>
      <c r="L35" s="2">
        <v>51</v>
      </c>
      <c r="M35" s="97">
        <v>122</v>
      </c>
      <c r="N35" s="97">
        <f>IF(M35="","",M35+L35)</f>
        <v>173</v>
      </c>
      <c r="O35" s="33" t="s">
        <v>37</v>
      </c>
      <c r="P35" s="2">
        <v>42</v>
      </c>
      <c r="Q35" s="97">
        <v>145</v>
      </c>
      <c r="R35" s="9">
        <f>IF(Q35="","",Q35+P35)</f>
        <v>187</v>
      </c>
    </row>
    <row r="36" spans="2:18" ht="29.25" customHeight="1">
      <c r="B36" s="33" t="s">
        <v>29</v>
      </c>
      <c r="C36" s="2">
        <v>29</v>
      </c>
      <c r="D36" s="97">
        <v>198</v>
      </c>
      <c r="E36" s="97">
        <f>IF(D36="","",D36+C36)</f>
        <v>227</v>
      </c>
      <c r="F36" s="33" t="s">
        <v>63</v>
      </c>
      <c r="G36" s="2">
        <v>46</v>
      </c>
      <c r="H36" s="97">
        <v>176</v>
      </c>
      <c r="I36" s="9">
        <f>IF(H36="","",H36+G36)</f>
        <v>222</v>
      </c>
      <c r="K36" s="33" t="s">
        <v>52</v>
      </c>
      <c r="L36" s="2">
        <v>46</v>
      </c>
      <c r="M36" s="97">
        <v>114</v>
      </c>
      <c r="N36" s="97">
        <f>IF(M36="","",M36+L36)</f>
        <v>160</v>
      </c>
      <c r="O36" s="33" t="s">
        <v>129</v>
      </c>
      <c r="P36" s="2">
        <v>45</v>
      </c>
      <c r="Q36" s="97">
        <v>195</v>
      </c>
      <c r="R36" s="9">
        <f>IF(Q36="","",Q36+P36)</f>
        <v>240</v>
      </c>
    </row>
    <row r="37" spans="2:18" ht="19.5" customHeight="1" thickBot="1">
      <c r="B37" s="10"/>
      <c r="C37" s="42">
        <f>SUM(C34:C36)</f>
        <v>100</v>
      </c>
      <c r="D37" s="11"/>
      <c r="E37" s="11"/>
      <c r="F37" s="10"/>
      <c r="G37" s="42">
        <f>SUM(G34:G36)</f>
        <v>125</v>
      </c>
      <c r="H37" s="11"/>
      <c r="I37" s="12"/>
      <c r="K37" s="10"/>
      <c r="L37" s="42">
        <f>SUM(L34:L36)</f>
        <v>143</v>
      </c>
      <c r="M37" s="11"/>
      <c r="N37" s="11"/>
      <c r="O37" s="10"/>
      <c r="P37" s="42">
        <f>SUM(P34:P36)</f>
        <v>125</v>
      </c>
      <c r="Q37" s="11"/>
      <c r="R37" s="12"/>
    </row>
    <row r="38" spans="2:18" ht="30" customHeight="1" thickTop="1">
      <c r="B38" s="13"/>
      <c r="C38" s="14" t="s">
        <v>2</v>
      </c>
      <c r="D38" s="15">
        <f>SUM(D34:D37)</f>
        <v>507</v>
      </c>
      <c r="E38" s="15">
        <f>SUM(E34:E37)</f>
        <v>607</v>
      </c>
      <c r="F38" s="13"/>
      <c r="G38" s="14" t="s">
        <v>2</v>
      </c>
      <c r="H38" s="15">
        <f>SUM(H34:H37)</f>
        <v>522</v>
      </c>
      <c r="I38" s="34">
        <f>SUM(I34:I37)</f>
        <v>647</v>
      </c>
      <c r="K38" s="13"/>
      <c r="L38" s="14" t="s">
        <v>2</v>
      </c>
      <c r="M38" s="15">
        <f>SUM(M34:M37)</f>
        <v>369</v>
      </c>
      <c r="N38" s="15">
        <f>SUM(N34:N37)</f>
        <v>512</v>
      </c>
      <c r="O38" s="13"/>
      <c r="P38" s="14" t="s">
        <v>2</v>
      </c>
      <c r="Q38" s="15">
        <f>SUM(Q34:Q37)</f>
        <v>494</v>
      </c>
      <c r="R38" s="34">
        <f>SUM(R34:R37)</f>
        <v>619</v>
      </c>
    </row>
    <row r="39" spans="2:18" ht="30" customHeight="1">
      <c r="B39" s="36"/>
      <c r="C39" s="37"/>
      <c r="D39" s="39" t="s">
        <v>13</v>
      </c>
      <c r="E39" s="16"/>
      <c r="F39" s="36"/>
      <c r="G39" s="37"/>
      <c r="H39" s="39" t="s">
        <v>13</v>
      </c>
      <c r="I39" s="35">
        <v>90</v>
      </c>
      <c r="K39" s="36"/>
      <c r="L39" s="37"/>
      <c r="M39" s="39" t="s">
        <v>13</v>
      </c>
      <c r="N39" s="16"/>
      <c r="O39" s="36"/>
      <c r="P39" s="37"/>
      <c r="Q39" s="39" t="s">
        <v>13</v>
      </c>
      <c r="R39" s="35">
        <v>90</v>
      </c>
    </row>
    <row r="40" spans="2:18" ht="30" customHeight="1" thickBot="1">
      <c r="B40" s="17"/>
      <c r="C40" s="31"/>
      <c r="D40" s="38" t="s">
        <v>19</v>
      </c>
      <c r="E40" s="18">
        <f>E38+E39</f>
        <v>607</v>
      </c>
      <c r="F40" s="17"/>
      <c r="G40" s="31"/>
      <c r="H40" s="38" t="s">
        <v>20</v>
      </c>
      <c r="I40" s="19">
        <f>I38+I39</f>
        <v>737</v>
      </c>
      <c r="K40" s="17"/>
      <c r="L40" s="31"/>
      <c r="M40" s="38" t="s">
        <v>19</v>
      </c>
      <c r="N40" s="18">
        <f>N38+N39</f>
        <v>512</v>
      </c>
      <c r="O40" s="17"/>
      <c r="P40" s="31"/>
      <c r="Q40" s="38" t="s">
        <v>20</v>
      </c>
      <c r="R40" s="19">
        <f>R38+R39</f>
        <v>709</v>
      </c>
    </row>
    <row r="41" ht="20.25" customHeight="1" thickBot="1"/>
    <row r="42" spans="2:18" ht="15.75" thickBot="1">
      <c r="B42" s="169" t="s">
        <v>116</v>
      </c>
      <c r="C42" s="170"/>
      <c r="D42" s="170"/>
      <c r="E42" s="170"/>
      <c r="F42" s="170"/>
      <c r="G42" s="170"/>
      <c r="H42" s="170"/>
      <c r="I42" s="171"/>
      <c r="K42" s="169" t="s">
        <v>117</v>
      </c>
      <c r="L42" s="170"/>
      <c r="M42" s="170"/>
      <c r="N42" s="170"/>
      <c r="O42" s="170"/>
      <c r="P42" s="170"/>
      <c r="Q42" s="170"/>
      <c r="R42" s="171"/>
    </row>
    <row r="43" spans="2:18" ht="22.5" customHeight="1">
      <c r="B43" s="32" t="s">
        <v>68</v>
      </c>
      <c r="C43" s="5" t="s">
        <v>0</v>
      </c>
      <c r="D43" s="6" t="s">
        <v>11</v>
      </c>
      <c r="E43" s="6" t="s">
        <v>12</v>
      </c>
      <c r="F43" s="32" t="s">
        <v>69</v>
      </c>
      <c r="G43" s="5" t="s">
        <v>0</v>
      </c>
      <c r="H43" s="6" t="s">
        <v>11</v>
      </c>
      <c r="I43" s="7" t="s">
        <v>12</v>
      </c>
      <c r="K43" s="32" t="s">
        <v>68</v>
      </c>
      <c r="L43" s="5" t="s">
        <v>0</v>
      </c>
      <c r="M43" s="6" t="s">
        <v>11</v>
      </c>
      <c r="N43" s="6" t="s">
        <v>12</v>
      </c>
      <c r="O43" s="32" t="s">
        <v>69</v>
      </c>
      <c r="P43" s="5" t="s">
        <v>0</v>
      </c>
      <c r="Q43" s="6" t="s">
        <v>11</v>
      </c>
      <c r="R43" s="7" t="s">
        <v>12</v>
      </c>
    </row>
    <row r="44" spans="2:18" ht="29.25" customHeight="1">
      <c r="B44" s="33" t="s">
        <v>30</v>
      </c>
      <c r="C44" s="2">
        <v>59</v>
      </c>
      <c r="D44" s="97">
        <v>146</v>
      </c>
      <c r="E44" s="97">
        <f>IF(D44="","",D44+C44)</f>
        <v>205</v>
      </c>
      <c r="F44" s="33" t="s">
        <v>34</v>
      </c>
      <c r="G44" s="2">
        <v>37</v>
      </c>
      <c r="H44" s="97">
        <v>148</v>
      </c>
      <c r="I44" s="9">
        <f>IF(H44="","",H44+G44)</f>
        <v>185</v>
      </c>
      <c r="K44" s="33" t="s">
        <v>64</v>
      </c>
      <c r="L44" s="2">
        <v>29</v>
      </c>
      <c r="M44" s="97">
        <v>146</v>
      </c>
      <c r="N44" s="97">
        <f>IF(M44="","",M44+L44)</f>
        <v>175</v>
      </c>
      <c r="O44" s="33" t="s">
        <v>32</v>
      </c>
      <c r="P44" s="2">
        <v>42</v>
      </c>
      <c r="Q44" s="97">
        <v>161</v>
      </c>
      <c r="R44" s="9">
        <f>IF(Q44="","",Q44+P44)</f>
        <v>203</v>
      </c>
    </row>
    <row r="45" spans="2:18" ht="29.25" customHeight="1">
      <c r="B45" s="33" t="s">
        <v>72</v>
      </c>
      <c r="C45" s="2">
        <v>38</v>
      </c>
      <c r="D45" s="97">
        <v>122</v>
      </c>
      <c r="E45" s="97">
        <f>IF(D45="","",D45+C45)</f>
        <v>160</v>
      </c>
      <c r="F45" s="33" t="s">
        <v>70</v>
      </c>
      <c r="G45" s="2">
        <v>42</v>
      </c>
      <c r="H45" s="97">
        <v>187</v>
      </c>
      <c r="I45" s="9">
        <f>IF(H45="","",H45+G45)</f>
        <v>229</v>
      </c>
      <c r="K45" s="33" t="s">
        <v>65</v>
      </c>
      <c r="L45" s="2">
        <v>42</v>
      </c>
      <c r="M45" s="97">
        <v>134</v>
      </c>
      <c r="N45" s="97">
        <f>IF(M45="","",M45+L45)</f>
        <v>176</v>
      </c>
      <c r="O45" s="33" t="s">
        <v>128</v>
      </c>
      <c r="P45" s="2">
        <v>58</v>
      </c>
      <c r="Q45" s="97">
        <v>130</v>
      </c>
      <c r="R45" s="9">
        <f>IF(Q45="","",Q45+P45)</f>
        <v>188</v>
      </c>
    </row>
    <row r="46" spans="2:18" ht="29.25" customHeight="1">
      <c r="B46" s="33" t="s">
        <v>73</v>
      </c>
      <c r="C46" s="2">
        <v>45</v>
      </c>
      <c r="D46" s="97">
        <v>167</v>
      </c>
      <c r="E46" s="97">
        <f>IF(D46="","",D46+C46)</f>
        <v>212</v>
      </c>
      <c r="F46" s="33" t="s">
        <v>71</v>
      </c>
      <c r="G46" s="2">
        <v>45</v>
      </c>
      <c r="H46" s="97">
        <v>151</v>
      </c>
      <c r="I46" s="9">
        <f>IF(H46="","",H46+G46)</f>
        <v>196</v>
      </c>
      <c r="K46" s="33" t="s">
        <v>29</v>
      </c>
      <c r="L46" s="2">
        <v>29</v>
      </c>
      <c r="M46" s="97">
        <v>149</v>
      </c>
      <c r="N46" s="97">
        <f>IF(M46="","",M46+L46)</f>
        <v>178</v>
      </c>
      <c r="O46" s="33" t="s">
        <v>111</v>
      </c>
      <c r="P46" s="2">
        <v>37</v>
      </c>
      <c r="Q46" s="97">
        <v>160</v>
      </c>
      <c r="R46" s="9">
        <f>IF(Q46="","",Q46+P46)</f>
        <v>197</v>
      </c>
    </row>
    <row r="47" spans="2:18" ht="19.5" customHeight="1" thickBot="1">
      <c r="B47" s="10"/>
      <c r="C47" s="42">
        <f>SUM(C44:C46)</f>
        <v>142</v>
      </c>
      <c r="D47" s="11"/>
      <c r="E47" s="11"/>
      <c r="F47" s="10"/>
      <c r="G47" s="42">
        <f>SUM(G44:G46)</f>
        <v>124</v>
      </c>
      <c r="H47" s="11"/>
      <c r="I47" s="12"/>
      <c r="K47" s="10"/>
      <c r="L47" s="42">
        <f>SUM(L44:L46)</f>
        <v>100</v>
      </c>
      <c r="M47" s="11"/>
      <c r="N47" s="11"/>
      <c r="O47" s="10"/>
      <c r="P47" s="42">
        <f>SUM(P44:P46)</f>
        <v>137</v>
      </c>
      <c r="Q47" s="11"/>
      <c r="R47" s="12"/>
    </row>
    <row r="48" spans="2:18" ht="30" customHeight="1" thickTop="1">
      <c r="B48" s="13"/>
      <c r="C48" s="14" t="s">
        <v>2</v>
      </c>
      <c r="D48" s="15">
        <f>SUM(D44:D47)</f>
        <v>435</v>
      </c>
      <c r="E48" s="15">
        <f>SUM(E44:E47)</f>
        <v>577</v>
      </c>
      <c r="F48" s="13"/>
      <c r="G48" s="14" t="s">
        <v>2</v>
      </c>
      <c r="H48" s="15">
        <f>SUM(H44:H47)</f>
        <v>486</v>
      </c>
      <c r="I48" s="34">
        <f>SUM(I44:I47)</f>
        <v>610</v>
      </c>
      <c r="K48" s="13"/>
      <c r="L48" s="14" t="s">
        <v>2</v>
      </c>
      <c r="M48" s="15">
        <f>SUM(M44:M47)</f>
        <v>429</v>
      </c>
      <c r="N48" s="15">
        <f>SUM(N44:N47)</f>
        <v>529</v>
      </c>
      <c r="O48" s="13"/>
      <c r="P48" s="14" t="s">
        <v>2</v>
      </c>
      <c r="Q48" s="15">
        <f>SUM(Q44:Q47)</f>
        <v>451</v>
      </c>
      <c r="R48" s="34">
        <f>SUM(R44:R47)</f>
        <v>588</v>
      </c>
    </row>
    <row r="49" spans="2:18" ht="30" customHeight="1">
      <c r="B49" s="36"/>
      <c r="C49" s="37"/>
      <c r="D49" s="39" t="s">
        <v>13</v>
      </c>
      <c r="E49" s="16"/>
      <c r="F49" s="36"/>
      <c r="G49" s="37"/>
      <c r="H49" s="39" t="s">
        <v>13</v>
      </c>
      <c r="I49" s="35">
        <v>90</v>
      </c>
      <c r="K49" s="36"/>
      <c r="L49" s="37"/>
      <c r="M49" s="39" t="s">
        <v>13</v>
      </c>
      <c r="N49" s="16"/>
      <c r="O49" s="36"/>
      <c r="P49" s="37"/>
      <c r="Q49" s="39" t="s">
        <v>13</v>
      </c>
      <c r="R49" s="35">
        <v>90</v>
      </c>
    </row>
    <row r="50" spans="2:18" ht="30" customHeight="1" thickBot="1">
      <c r="B50" s="17"/>
      <c r="C50" s="31"/>
      <c r="D50" s="38" t="s">
        <v>19</v>
      </c>
      <c r="E50" s="18">
        <f>E48+E49</f>
        <v>577</v>
      </c>
      <c r="F50" s="17"/>
      <c r="G50" s="31"/>
      <c r="H50" s="38" t="s">
        <v>20</v>
      </c>
      <c r="I50" s="19">
        <f>I48+I49</f>
        <v>700</v>
      </c>
      <c r="K50" s="17"/>
      <c r="L50" s="31"/>
      <c r="M50" s="38" t="s">
        <v>19</v>
      </c>
      <c r="N50" s="18">
        <f>N48+N49</f>
        <v>529</v>
      </c>
      <c r="O50" s="17"/>
      <c r="P50" s="31"/>
      <c r="Q50" s="38" t="s">
        <v>20</v>
      </c>
      <c r="R50" s="19">
        <f>R48+R49</f>
        <v>678</v>
      </c>
    </row>
    <row r="51" ht="20.25" customHeight="1" thickBot="1"/>
    <row r="52" spans="2:18" ht="15.75" thickBot="1">
      <c r="B52" s="169" t="s">
        <v>118</v>
      </c>
      <c r="C52" s="170"/>
      <c r="D52" s="170"/>
      <c r="E52" s="170"/>
      <c r="F52" s="170"/>
      <c r="G52" s="170"/>
      <c r="H52" s="170"/>
      <c r="I52" s="171"/>
      <c r="K52" s="169" t="s">
        <v>119</v>
      </c>
      <c r="L52" s="170"/>
      <c r="M52" s="170"/>
      <c r="N52" s="170"/>
      <c r="O52" s="170"/>
      <c r="P52" s="170"/>
      <c r="Q52" s="170"/>
      <c r="R52" s="171"/>
    </row>
    <row r="53" spans="2:18" ht="22.5" customHeight="1">
      <c r="B53" s="32" t="s">
        <v>17</v>
      </c>
      <c r="C53" s="5" t="s">
        <v>0</v>
      </c>
      <c r="D53" s="6" t="s">
        <v>11</v>
      </c>
      <c r="E53" s="6" t="s">
        <v>12</v>
      </c>
      <c r="F53" s="32" t="s">
        <v>18</v>
      </c>
      <c r="G53" s="5" t="s">
        <v>0</v>
      </c>
      <c r="H53" s="6" t="s">
        <v>11</v>
      </c>
      <c r="I53" s="7" t="s">
        <v>12</v>
      </c>
      <c r="K53" s="32" t="s">
        <v>17</v>
      </c>
      <c r="L53" s="5" t="s">
        <v>0</v>
      </c>
      <c r="M53" s="6" t="s">
        <v>11</v>
      </c>
      <c r="N53" s="6" t="s">
        <v>12</v>
      </c>
      <c r="O53" s="32" t="s">
        <v>18</v>
      </c>
      <c r="P53" s="5" t="s">
        <v>0</v>
      </c>
      <c r="Q53" s="6" t="s">
        <v>11</v>
      </c>
      <c r="R53" s="7" t="s">
        <v>12</v>
      </c>
    </row>
    <row r="54" spans="2:18" ht="29.25" customHeight="1">
      <c r="B54" s="33" t="s">
        <v>28</v>
      </c>
      <c r="C54" s="2">
        <v>46</v>
      </c>
      <c r="D54" s="97">
        <v>184</v>
      </c>
      <c r="E54" s="97">
        <f>IF(D54="","",D54+C54)</f>
        <v>230</v>
      </c>
      <c r="F54" s="33" t="s">
        <v>34</v>
      </c>
      <c r="G54" s="2">
        <v>37</v>
      </c>
      <c r="H54" s="97">
        <v>183</v>
      </c>
      <c r="I54" s="9">
        <f>IF(H54="","",H54+G54)</f>
        <v>220</v>
      </c>
      <c r="K54" s="33" t="s">
        <v>8</v>
      </c>
      <c r="L54" s="2">
        <v>28</v>
      </c>
      <c r="M54" s="97">
        <v>165</v>
      </c>
      <c r="N54" s="97">
        <f>IF(M54="","",M54+L54)</f>
        <v>193</v>
      </c>
      <c r="O54" s="33" t="s">
        <v>30</v>
      </c>
      <c r="P54" s="2">
        <v>59</v>
      </c>
      <c r="Q54" s="97">
        <v>144</v>
      </c>
      <c r="R54" s="9">
        <f>IF(Q54="","",Q54+P54)</f>
        <v>203</v>
      </c>
    </row>
    <row r="55" spans="2:18" ht="29.25" customHeight="1">
      <c r="B55" s="33" t="s">
        <v>51</v>
      </c>
      <c r="C55" s="2">
        <v>51</v>
      </c>
      <c r="D55" s="97">
        <v>144</v>
      </c>
      <c r="E55" s="97">
        <f>IF(D55="","",D55+C55)</f>
        <v>195</v>
      </c>
      <c r="F55" s="33" t="s">
        <v>70</v>
      </c>
      <c r="G55" s="2">
        <v>42</v>
      </c>
      <c r="H55" s="97">
        <v>156</v>
      </c>
      <c r="I55" s="9">
        <f>IF(H55="","",H55+G55)</f>
        <v>198</v>
      </c>
      <c r="K55" s="33" t="s">
        <v>9</v>
      </c>
      <c r="L55" s="2">
        <v>49</v>
      </c>
      <c r="M55" s="97">
        <v>137</v>
      </c>
      <c r="N55" s="97">
        <f>IF(M55="","",M55+L55)</f>
        <v>186</v>
      </c>
      <c r="O55" s="33" t="s">
        <v>72</v>
      </c>
      <c r="P55" s="2">
        <v>38</v>
      </c>
      <c r="Q55" s="97">
        <v>159</v>
      </c>
      <c r="R55" s="9">
        <f>IF(Q55="","",Q55+P55)</f>
        <v>197</v>
      </c>
    </row>
    <row r="56" spans="2:18" ht="29.25" customHeight="1">
      <c r="B56" s="33" t="s">
        <v>52</v>
      </c>
      <c r="C56" s="2">
        <v>46</v>
      </c>
      <c r="D56" s="97">
        <v>138</v>
      </c>
      <c r="E56" s="97">
        <f>IF(D56="","",D56+C56)</f>
        <v>184</v>
      </c>
      <c r="F56" s="33" t="s">
        <v>71</v>
      </c>
      <c r="G56" s="2">
        <v>45</v>
      </c>
      <c r="H56" s="97">
        <v>174</v>
      </c>
      <c r="I56" s="9">
        <f>IF(H56="","",H56+G56)</f>
        <v>219</v>
      </c>
      <c r="K56" s="33" t="s">
        <v>34</v>
      </c>
      <c r="L56" s="2">
        <v>40</v>
      </c>
      <c r="M56" s="97">
        <v>164</v>
      </c>
      <c r="N56" s="97">
        <f>IF(M56="","",M56+L56)</f>
        <v>204</v>
      </c>
      <c r="O56" s="33" t="s">
        <v>73</v>
      </c>
      <c r="P56" s="2">
        <v>45</v>
      </c>
      <c r="Q56" s="97">
        <v>137</v>
      </c>
      <c r="R56" s="9">
        <f>IF(Q56="","",Q56+P56)</f>
        <v>182</v>
      </c>
    </row>
    <row r="57" spans="2:18" ht="19.5" customHeight="1" thickBot="1">
      <c r="B57" s="10"/>
      <c r="C57" s="42">
        <f>SUM(C54:C56)</f>
        <v>143</v>
      </c>
      <c r="D57" s="11"/>
      <c r="E57" s="11"/>
      <c r="F57" s="10"/>
      <c r="G57" s="42">
        <f>SUM(G54:G56)</f>
        <v>124</v>
      </c>
      <c r="H57" s="11"/>
      <c r="I57" s="12"/>
      <c r="K57" s="10"/>
      <c r="L57" s="42">
        <f>SUM(L54:L56)</f>
        <v>117</v>
      </c>
      <c r="M57" s="11"/>
      <c r="N57" s="11"/>
      <c r="O57" s="10"/>
      <c r="P57" s="42">
        <f>SUM(P54:P56)</f>
        <v>142</v>
      </c>
      <c r="Q57" s="11"/>
      <c r="R57" s="12"/>
    </row>
    <row r="58" spans="2:18" ht="30" customHeight="1" thickTop="1">
      <c r="B58" s="13"/>
      <c r="C58" s="14" t="s">
        <v>2</v>
      </c>
      <c r="D58" s="15">
        <f>SUM(D54:D57)</f>
        <v>466</v>
      </c>
      <c r="E58" s="15">
        <f>SUM(E54:E57)</f>
        <v>609</v>
      </c>
      <c r="F58" s="13"/>
      <c r="G58" s="14" t="s">
        <v>2</v>
      </c>
      <c r="H58" s="15">
        <f>SUM(H54:H57)</f>
        <v>513</v>
      </c>
      <c r="I58" s="34">
        <f>SUM(I54:I57)</f>
        <v>637</v>
      </c>
      <c r="K58" s="13"/>
      <c r="L58" s="14" t="s">
        <v>2</v>
      </c>
      <c r="M58" s="15">
        <f>SUM(M54:M57)</f>
        <v>466</v>
      </c>
      <c r="N58" s="15">
        <f>SUM(N54:N57)</f>
        <v>583</v>
      </c>
      <c r="O58" s="13"/>
      <c r="P58" s="14" t="s">
        <v>2</v>
      </c>
      <c r="Q58" s="15">
        <f>SUM(Q54:Q57)</f>
        <v>440</v>
      </c>
      <c r="R58" s="34">
        <f>SUM(R54:R57)</f>
        <v>582</v>
      </c>
    </row>
    <row r="59" spans="2:18" ht="30" customHeight="1">
      <c r="B59" s="36"/>
      <c r="C59" s="37"/>
      <c r="D59" s="39" t="s">
        <v>13</v>
      </c>
      <c r="E59" s="16"/>
      <c r="F59" s="36"/>
      <c r="G59" s="37"/>
      <c r="H59" s="39" t="s">
        <v>13</v>
      </c>
      <c r="I59" s="35">
        <v>90</v>
      </c>
      <c r="K59" s="36"/>
      <c r="L59" s="37"/>
      <c r="M59" s="39" t="s">
        <v>13</v>
      </c>
      <c r="N59" s="16">
        <v>90</v>
      </c>
      <c r="O59" s="36"/>
      <c r="P59" s="37"/>
      <c r="Q59" s="39" t="s">
        <v>13</v>
      </c>
      <c r="R59" s="35">
        <v>20</v>
      </c>
    </row>
    <row r="60" spans="2:18" ht="30" customHeight="1" thickBot="1">
      <c r="B60" s="17"/>
      <c r="C60" s="31"/>
      <c r="D60" s="38" t="s">
        <v>19</v>
      </c>
      <c r="E60" s="18">
        <f>E58+E59</f>
        <v>609</v>
      </c>
      <c r="F60" s="17"/>
      <c r="G60" s="31"/>
      <c r="H60" s="38" t="s">
        <v>20</v>
      </c>
      <c r="I60" s="19">
        <f>I58+I59</f>
        <v>727</v>
      </c>
      <c r="K60" s="17"/>
      <c r="L60" s="31"/>
      <c r="M60" s="38" t="s">
        <v>19</v>
      </c>
      <c r="N60" s="18">
        <f>N58+N59</f>
        <v>673</v>
      </c>
      <c r="O60" s="17"/>
      <c r="P60" s="31"/>
      <c r="Q60" s="38" t="s">
        <v>20</v>
      </c>
      <c r="R60" s="19">
        <f>R58+R59</f>
        <v>602</v>
      </c>
    </row>
    <row r="61" spans="4:18" ht="6" customHeight="1" thickBot="1">
      <c r="D61" s="116"/>
      <c r="E61" s="81"/>
      <c r="H61" s="116"/>
      <c r="I61" s="81"/>
      <c r="M61" s="116"/>
      <c r="N61" s="81"/>
      <c r="Q61" s="116"/>
      <c r="R61" s="81"/>
    </row>
    <row r="62" spans="2:18" ht="15.75" thickBot="1">
      <c r="B62" s="169" t="s">
        <v>118</v>
      </c>
      <c r="C62" s="170"/>
      <c r="D62" s="170"/>
      <c r="E62" s="170"/>
      <c r="F62" s="170"/>
      <c r="G62" s="170"/>
      <c r="H62" s="170"/>
      <c r="I62" s="171"/>
      <c r="K62" s="169" t="s">
        <v>119</v>
      </c>
      <c r="L62" s="170"/>
      <c r="M62" s="170"/>
      <c r="N62" s="170"/>
      <c r="O62" s="170"/>
      <c r="P62" s="170"/>
      <c r="Q62" s="170"/>
      <c r="R62" s="171"/>
    </row>
    <row r="63" spans="2:18" ht="22.5" customHeight="1">
      <c r="B63" s="32" t="s">
        <v>35</v>
      </c>
      <c r="C63" s="5" t="s">
        <v>0</v>
      </c>
      <c r="D63" s="6" t="s">
        <v>11</v>
      </c>
      <c r="E63" s="6" t="s">
        <v>12</v>
      </c>
      <c r="F63" s="32" t="s">
        <v>36</v>
      </c>
      <c r="G63" s="5" t="s">
        <v>0</v>
      </c>
      <c r="H63" s="6" t="s">
        <v>11</v>
      </c>
      <c r="I63" s="7" t="s">
        <v>12</v>
      </c>
      <c r="K63" s="32" t="s">
        <v>35</v>
      </c>
      <c r="L63" s="5" t="s">
        <v>0</v>
      </c>
      <c r="M63" s="6" t="s">
        <v>11</v>
      </c>
      <c r="N63" s="6" t="s">
        <v>12</v>
      </c>
      <c r="O63" s="32" t="s">
        <v>36</v>
      </c>
      <c r="P63" s="5" t="s">
        <v>0</v>
      </c>
      <c r="Q63" s="6" t="s">
        <v>11</v>
      </c>
      <c r="R63" s="7" t="s">
        <v>12</v>
      </c>
    </row>
    <row r="64" spans="2:18" ht="29.25" customHeight="1">
      <c r="B64" s="33" t="s">
        <v>64</v>
      </c>
      <c r="C64" s="2">
        <v>29</v>
      </c>
      <c r="D64" s="97">
        <v>167</v>
      </c>
      <c r="E64" s="97">
        <f>IF(D64="","",D64+C64)</f>
        <v>196</v>
      </c>
      <c r="F64" s="33" t="s">
        <v>8</v>
      </c>
      <c r="G64" s="2">
        <v>28</v>
      </c>
      <c r="H64" s="97">
        <v>148</v>
      </c>
      <c r="I64" s="9">
        <f>IF(H64="","",H64+G64)</f>
        <v>176</v>
      </c>
      <c r="K64" s="33" t="s">
        <v>31</v>
      </c>
      <c r="L64" s="2">
        <v>38</v>
      </c>
      <c r="M64" s="97">
        <v>167</v>
      </c>
      <c r="N64" s="97">
        <f>IF(M64="","",M64+L64)</f>
        <v>205</v>
      </c>
      <c r="O64" s="33" t="s">
        <v>14</v>
      </c>
      <c r="P64" s="2">
        <v>42</v>
      </c>
      <c r="Q64" s="97">
        <v>159</v>
      </c>
      <c r="R64" s="9">
        <f>IF(Q64="","",Q64+P64)</f>
        <v>201</v>
      </c>
    </row>
    <row r="65" spans="2:18" ht="29.25" customHeight="1">
      <c r="B65" s="33" t="s">
        <v>65</v>
      </c>
      <c r="C65" s="2">
        <v>42</v>
      </c>
      <c r="D65" s="97">
        <v>171</v>
      </c>
      <c r="E65" s="97">
        <f>IF(D65="","",D65+C65)</f>
        <v>213</v>
      </c>
      <c r="F65" s="33" t="s">
        <v>9</v>
      </c>
      <c r="G65" s="2">
        <v>49</v>
      </c>
      <c r="H65" s="97">
        <v>150</v>
      </c>
      <c r="I65" s="9">
        <f>IF(H65="","",H65+G65)</f>
        <v>199</v>
      </c>
      <c r="K65" s="33" t="s">
        <v>37</v>
      </c>
      <c r="L65" s="2">
        <v>42</v>
      </c>
      <c r="M65" s="97">
        <v>155</v>
      </c>
      <c r="N65" s="97">
        <f>IF(M65="","",M65+L65)</f>
        <v>197</v>
      </c>
      <c r="O65" s="33" t="s">
        <v>15</v>
      </c>
      <c r="P65" s="2">
        <v>38</v>
      </c>
      <c r="Q65" s="97">
        <v>168</v>
      </c>
      <c r="R65" s="9">
        <f>IF(Q65="","",Q65+P65)</f>
        <v>206</v>
      </c>
    </row>
    <row r="66" spans="2:18" ht="29.25" customHeight="1">
      <c r="B66" s="33" t="s">
        <v>29</v>
      </c>
      <c r="C66" s="2">
        <v>29</v>
      </c>
      <c r="D66" s="97">
        <v>185</v>
      </c>
      <c r="E66" s="97">
        <f>IF(D66="","",D66+C66)</f>
        <v>214</v>
      </c>
      <c r="F66" s="33" t="s">
        <v>34</v>
      </c>
      <c r="G66" s="2">
        <v>40</v>
      </c>
      <c r="H66" s="97">
        <v>156</v>
      </c>
      <c r="I66" s="9">
        <f>IF(H66="","",H66+G66)</f>
        <v>196</v>
      </c>
      <c r="K66" s="33" t="s">
        <v>129</v>
      </c>
      <c r="L66" s="2">
        <v>45</v>
      </c>
      <c r="M66" s="97">
        <v>145</v>
      </c>
      <c r="N66" s="97">
        <f>IF(M66="","",M66+L66)</f>
        <v>190</v>
      </c>
      <c r="O66" s="33" t="s">
        <v>16</v>
      </c>
      <c r="P66" s="2">
        <v>42</v>
      </c>
      <c r="Q66" s="97">
        <v>149</v>
      </c>
      <c r="R66" s="9">
        <f>IF(Q66="","",Q66+P66)</f>
        <v>191</v>
      </c>
    </row>
    <row r="67" spans="2:18" ht="19.5" customHeight="1" thickBot="1">
      <c r="B67" s="10"/>
      <c r="C67" s="42">
        <f>SUM(C64:C66)</f>
        <v>100</v>
      </c>
      <c r="D67" s="11"/>
      <c r="E67" s="11"/>
      <c r="F67" s="10"/>
      <c r="G67" s="42">
        <f>SUM(G64:G66)</f>
        <v>117</v>
      </c>
      <c r="H67" s="11"/>
      <c r="I67" s="12"/>
      <c r="K67" s="10"/>
      <c r="L67" s="42">
        <f>SUM(L64:L66)</f>
        <v>125</v>
      </c>
      <c r="M67" s="11"/>
      <c r="N67" s="11"/>
      <c r="O67" s="10"/>
      <c r="P67" s="42">
        <f>SUM(P64:P66)</f>
        <v>122</v>
      </c>
      <c r="Q67" s="11"/>
      <c r="R67" s="12"/>
    </row>
    <row r="68" spans="2:18" ht="30" customHeight="1" thickTop="1">
      <c r="B68" s="13"/>
      <c r="C68" s="14" t="s">
        <v>2</v>
      </c>
      <c r="D68" s="15">
        <f>SUM(D64:D67)</f>
        <v>523</v>
      </c>
      <c r="E68" s="15">
        <f>SUM(E64:E67)</f>
        <v>623</v>
      </c>
      <c r="F68" s="13"/>
      <c r="G68" s="14" t="s">
        <v>2</v>
      </c>
      <c r="H68" s="15">
        <f>SUM(H64:H67)</f>
        <v>454</v>
      </c>
      <c r="I68" s="34">
        <f>SUM(I64:I67)</f>
        <v>571</v>
      </c>
      <c r="K68" s="13"/>
      <c r="L68" s="14" t="s">
        <v>2</v>
      </c>
      <c r="M68" s="15">
        <f>SUM(M64:M67)</f>
        <v>467</v>
      </c>
      <c r="N68" s="15">
        <f>SUM(N64:N67)</f>
        <v>592</v>
      </c>
      <c r="O68" s="13"/>
      <c r="P68" s="14" t="s">
        <v>2</v>
      </c>
      <c r="Q68" s="15">
        <f>SUM(Q64:Q67)</f>
        <v>476</v>
      </c>
      <c r="R68" s="34">
        <f>SUM(R64:R67)</f>
        <v>598</v>
      </c>
    </row>
    <row r="69" spans="2:18" ht="30" customHeight="1">
      <c r="B69" s="36"/>
      <c r="C69" s="37"/>
      <c r="D69" s="39" t="s">
        <v>13</v>
      </c>
      <c r="E69" s="16">
        <v>90</v>
      </c>
      <c r="F69" s="36"/>
      <c r="G69" s="37"/>
      <c r="H69" s="39" t="s">
        <v>13</v>
      </c>
      <c r="I69" s="35"/>
      <c r="K69" s="36"/>
      <c r="L69" s="37"/>
      <c r="M69" s="39" t="s">
        <v>13</v>
      </c>
      <c r="N69" s="16"/>
      <c r="O69" s="36"/>
      <c r="P69" s="37"/>
      <c r="Q69" s="39" t="s">
        <v>13</v>
      </c>
      <c r="R69" s="35">
        <v>90</v>
      </c>
    </row>
    <row r="70" spans="2:18" ht="30" customHeight="1" thickBot="1">
      <c r="B70" s="17"/>
      <c r="C70" s="31"/>
      <c r="D70" s="38" t="s">
        <v>19</v>
      </c>
      <c r="E70" s="18">
        <f>E68+E69</f>
        <v>713</v>
      </c>
      <c r="F70" s="17"/>
      <c r="G70" s="31"/>
      <c r="H70" s="38" t="s">
        <v>20</v>
      </c>
      <c r="I70" s="19">
        <f>I68+I69</f>
        <v>571</v>
      </c>
      <c r="K70" s="17"/>
      <c r="L70" s="31"/>
      <c r="M70" s="38" t="s">
        <v>19</v>
      </c>
      <c r="N70" s="18">
        <f>N68+N69</f>
        <v>592</v>
      </c>
      <c r="O70" s="17"/>
      <c r="P70" s="31"/>
      <c r="Q70" s="38" t="s">
        <v>20</v>
      </c>
      <c r="R70" s="19">
        <f>R68+R69</f>
        <v>688</v>
      </c>
    </row>
    <row r="71" ht="20.25" customHeight="1" thickBot="1"/>
    <row r="72" spans="2:18" ht="15.75" thickBot="1">
      <c r="B72" s="169" t="s">
        <v>118</v>
      </c>
      <c r="C72" s="170"/>
      <c r="D72" s="170"/>
      <c r="E72" s="170"/>
      <c r="F72" s="170"/>
      <c r="G72" s="170"/>
      <c r="H72" s="170"/>
      <c r="I72" s="171"/>
      <c r="K72" s="169" t="s">
        <v>119</v>
      </c>
      <c r="L72" s="170"/>
      <c r="M72" s="170"/>
      <c r="N72" s="170"/>
      <c r="O72" s="170"/>
      <c r="P72" s="170"/>
      <c r="Q72" s="170"/>
      <c r="R72" s="171"/>
    </row>
    <row r="73" spans="2:18" ht="22.5" customHeight="1">
      <c r="B73" s="32" t="s">
        <v>42</v>
      </c>
      <c r="C73" s="5" t="s">
        <v>0</v>
      </c>
      <c r="D73" s="6" t="s">
        <v>11</v>
      </c>
      <c r="E73" s="6" t="s">
        <v>12</v>
      </c>
      <c r="F73" s="32" t="s">
        <v>43</v>
      </c>
      <c r="G73" s="5" t="s">
        <v>0</v>
      </c>
      <c r="H73" s="6" t="s">
        <v>11</v>
      </c>
      <c r="I73" s="7" t="s">
        <v>12</v>
      </c>
      <c r="K73" s="32" t="s">
        <v>42</v>
      </c>
      <c r="L73" s="5" t="s">
        <v>0</v>
      </c>
      <c r="M73" s="6" t="s">
        <v>11</v>
      </c>
      <c r="N73" s="6" t="s">
        <v>12</v>
      </c>
      <c r="O73" s="32" t="s">
        <v>43</v>
      </c>
      <c r="P73" s="5" t="s">
        <v>0</v>
      </c>
      <c r="Q73" s="6" t="s">
        <v>11</v>
      </c>
      <c r="R73" s="7" t="s">
        <v>12</v>
      </c>
    </row>
    <row r="74" spans="2:18" ht="29.25" customHeight="1">
      <c r="B74" s="33" t="s">
        <v>30</v>
      </c>
      <c r="C74" s="2">
        <v>59</v>
      </c>
      <c r="D74" s="97">
        <v>111</v>
      </c>
      <c r="E74" s="97">
        <f>IF(D74="","",D74+C74)</f>
        <v>170</v>
      </c>
      <c r="F74" s="33" t="s">
        <v>31</v>
      </c>
      <c r="G74" s="2">
        <v>38</v>
      </c>
      <c r="H74" s="97">
        <v>149</v>
      </c>
      <c r="I74" s="9">
        <f>IF(H74="","",H74+G74)</f>
        <v>187</v>
      </c>
      <c r="K74" s="33" t="s">
        <v>32</v>
      </c>
      <c r="L74" s="2">
        <v>42</v>
      </c>
      <c r="M74" s="97">
        <v>182</v>
      </c>
      <c r="N74" s="97">
        <f>IF(M74="","",M74+L74)</f>
        <v>224</v>
      </c>
      <c r="O74" s="33" t="s">
        <v>39</v>
      </c>
      <c r="P74" s="2">
        <v>34</v>
      </c>
      <c r="Q74" s="97">
        <v>147</v>
      </c>
      <c r="R74" s="9">
        <f>IF(Q74="","",Q74+P74)</f>
        <v>181</v>
      </c>
    </row>
    <row r="75" spans="2:18" ht="29.25" customHeight="1">
      <c r="B75" s="33" t="s">
        <v>72</v>
      </c>
      <c r="C75" s="2">
        <v>38</v>
      </c>
      <c r="D75" s="97">
        <v>153</v>
      </c>
      <c r="E75" s="97">
        <f>IF(D75="","",D75+C75)</f>
        <v>191</v>
      </c>
      <c r="F75" s="33" t="s">
        <v>37</v>
      </c>
      <c r="G75" s="2">
        <v>42</v>
      </c>
      <c r="H75" s="97">
        <v>142</v>
      </c>
      <c r="I75" s="9">
        <f>IF(H75="","",H75+G75)</f>
        <v>184</v>
      </c>
      <c r="K75" s="33" t="s">
        <v>128</v>
      </c>
      <c r="L75" s="2">
        <v>58</v>
      </c>
      <c r="M75" s="97">
        <v>95</v>
      </c>
      <c r="N75" s="97">
        <f>IF(M75="","",M75+L75)</f>
        <v>153</v>
      </c>
      <c r="O75" s="33" t="s">
        <v>40</v>
      </c>
      <c r="P75" s="2">
        <v>38</v>
      </c>
      <c r="Q75" s="97">
        <v>180</v>
      </c>
      <c r="R75" s="9">
        <f>IF(Q75="","",Q75+P75)</f>
        <v>218</v>
      </c>
    </row>
    <row r="76" spans="2:18" ht="29.25" customHeight="1">
      <c r="B76" s="33" t="s">
        <v>73</v>
      </c>
      <c r="C76" s="2">
        <v>45</v>
      </c>
      <c r="D76" s="97">
        <v>170</v>
      </c>
      <c r="E76" s="97">
        <f>IF(D76="","",D76+C76)</f>
        <v>215</v>
      </c>
      <c r="F76" s="33" t="s">
        <v>129</v>
      </c>
      <c r="G76" s="2">
        <v>45</v>
      </c>
      <c r="H76" s="97">
        <v>151</v>
      </c>
      <c r="I76" s="9">
        <f>IF(H76="","",H76+G76)</f>
        <v>196</v>
      </c>
      <c r="K76" s="33" t="s">
        <v>111</v>
      </c>
      <c r="L76" s="2">
        <v>37</v>
      </c>
      <c r="M76" s="97">
        <v>237</v>
      </c>
      <c r="N76" s="97">
        <f>IF(M76="","",M76+L76)</f>
        <v>274</v>
      </c>
      <c r="O76" s="33" t="s">
        <v>41</v>
      </c>
      <c r="P76" s="2">
        <v>25</v>
      </c>
      <c r="Q76" s="97">
        <v>176</v>
      </c>
      <c r="R76" s="9">
        <f>IF(Q76="","",Q76+P76)</f>
        <v>201</v>
      </c>
    </row>
    <row r="77" spans="2:18" ht="19.5" customHeight="1" thickBot="1">
      <c r="B77" s="10"/>
      <c r="C77" s="42">
        <f>SUM(C74:C76)</f>
        <v>142</v>
      </c>
      <c r="D77" s="11"/>
      <c r="E77" s="11"/>
      <c r="F77" s="10"/>
      <c r="G77" s="42">
        <f>SUM(G74:G76)</f>
        <v>125</v>
      </c>
      <c r="H77" s="11"/>
      <c r="I77" s="12"/>
      <c r="K77" s="10"/>
      <c r="L77" s="42">
        <f>SUM(L74:L76)</f>
        <v>137</v>
      </c>
      <c r="M77" s="11"/>
      <c r="N77" s="11"/>
      <c r="O77" s="10"/>
      <c r="P77" s="42">
        <f>SUM(P74:P76)</f>
        <v>97</v>
      </c>
      <c r="Q77" s="11"/>
      <c r="R77" s="12"/>
    </row>
    <row r="78" spans="2:18" ht="30" customHeight="1" thickTop="1">
      <c r="B78" s="13"/>
      <c r="C78" s="14" t="s">
        <v>2</v>
      </c>
      <c r="D78" s="15">
        <f>SUM(D74:D77)</f>
        <v>434</v>
      </c>
      <c r="E78" s="15">
        <f>SUM(E74:E77)</f>
        <v>576</v>
      </c>
      <c r="F78" s="13"/>
      <c r="G78" s="14" t="s">
        <v>2</v>
      </c>
      <c r="H78" s="15">
        <f>SUM(H74:H77)</f>
        <v>442</v>
      </c>
      <c r="I78" s="34">
        <f>SUM(I74:I77)</f>
        <v>567</v>
      </c>
      <c r="K78" s="13"/>
      <c r="L78" s="14" t="s">
        <v>2</v>
      </c>
      <c r="M78" s="15">
        <f>SUM(M74:M77)</f>
        <v>514</v>
      </c>
      <c r="N78" s="15">
        <f>SUM(N74:N77)</f>
        <v>651</v>
      </c>
      <c r="O78" s="13"/>
      <c r="P78" s="14" t="s">
        <v>2</v>
      </c>
      <c r="Q78" s="15">
        <f>SUM(Q74:Q77)</f>
        <v>503</v>
      </c>
      <c r="R78" s="34">
        <f>SUM(R74:R77)</f>
        <v>600</v>
      </c>
    </row>
    <row r="79" spans="2:18" ht="30" customHeight="1">
      <c r="B79" s="36"/>
      <c r="C79" s="37"/>
      <c r="D79" s="39" t="s">
        <v>13</v>
      </c>
      <c r="E79" s="16">
        <v>90</v>
      </c>
      <c r="F79" s="36"/>
      <c r="G79" s="37"/>
      <c r="H79" s="39" t="s">
        <v>13</v>
      </c>
      <c r="I79" s="35"/>
      <c r="K79" s="36"/>
      <c r="L79" s="37"/>
      <c r="M79" s="39" t="s">
        <v>13</v>
      </c>
      <c r="N79" s="16">
        <v>90</v>
      </c>
      <c r="O79" s="36"/>
      <c r="P79" s="37"/>
      <c r="Q79" s="39" t="s">
        <v>13</v>
      </c>
      <c r="R79" s="35"/>
    </row>
    <row r="80" spans="2:18" ht="30" customHeight="1" thickBot="1">
      <c r="B80" s="17"/>
      <c r="C80" s="31"/>
      <c r="D80" s="38" t="s">
        <v>19</v>
      </c>
      <c r="E80" s="18">
        <f>E78+E79</f>
        <v>666</v>
      </c>
      <c r="F80" s="17"/>
      <c r="G80" s="31"/>
      <c r="H80" s="38" t="s">
        <v>20</v>
      </c>
      <c r="I80" s="19">
        <f>I78+I79</f>
        <v>567</v>
      </c>
      <c r="K80" s="17"/>
      <c r="L80" s="31"/>
      <c r="M80" s="38" t="s">
        <v>19</v>
      </c>
      <c r="N80" s="18">
        <f>N78+N79</f>
        <v>741</v>
      </c>
      <c r="O80" s="17"/>
      <c r="P80" s="31"/>
      <c r="Q80" s="38" t="s">
        <v>20</v>
      </c>
      <c r="R80" s="19">
        <f>R78+R79</f>
        <v>600</v>
      </c>
    </row>
    <row r="81" ht="20.25" customHeight="1" thickBot="1"/>
    <row r="82" spans="2:18" ht="15.75" thickBot="1">
      <c r="B82" s="169" t="s">
        <v>118</v>
      </c>
      <c r="C82" s="170"/>
      <c r="D82" s="170"/>
      <c r="E82" s="170"/>
      <c r="F82" s="170"/>
      <c r="G82" s="170"/>
      <c r="H82" s="170"/>
      <c r="I82" s="171"/>
      <c r="K82" s="169" t="s">
        <v>119</v>
      </c>
      <c r="L82" s="170"/>
      <c r="M82" s="170"/>
      <c r="N82" s="170"/>
      <c r="O82" s="170"/>
      <c r="P82" s="170"/>
      <c r="Q82" s="170"/>
      <c r="R82" s="171"/>
    </row>
    <row r="83" spans="2:18" ht="22.5" customHeight="1">
      <c r="B83" s="32" t="s">
        <v>60</v>
      </c>
      <c r="C83" s="5" t="s">
        <v>0</v>
      </c>
      <c r="D83" s="6" t="s">
        <v>11</v>
      </c>
      <c r="E83" s="6" t="s">
        <v>12</v>
      </c>
      <c r="F83" s="32" t="s">
        <v>61</v>
      </c>
      <c r="G83" s="5" t="s">
        <v>0</v>
      </c>
      <c r="H83" s="6" t="s">
        <v>11</v>
      </c>
      <c r="I83" s="7" t="s">
        <v>12</v>
      </c>
      <c r="K83" s="32" t="s">
        <v>60</v>
      </c>
      <c r="L83" s="5" t="s">
        <v>0</v>
      </c>
      <c r="M83" s="6" t="s">
        <v>11</v>
      </c>
      <c r="N83" s="6" t="s">
        <v>12</v>
      </c>
      <c r="O83" s="32" t="s">
        <v>61</v>
      </c>
      <c r="P83" s="5" t="s">
        <v>0</v>
      </c>
      <c r="Q83" s="6" t="s">
        <v>11</v>
      </c>
      <c r="R83" s="7" t="s">
        <v>12</v>
      </c>
    </row>
    <row r="84" spans="2:18" ht="29.25" customHeight="1">
      <c r="B84" s="33" t="s">
        <v>14</v>
      </c>
      <c r="C84" s="2">
        <v>42</v>
      </c>
      <c r="D84" s="97">
        <v>167</v>
      </c>
      <c r="E84" s="97">
        <f>IF(D84="","",D84+C84)</f>
        <v>209</v>
      </c>
      <c r="F84" s="33" t="s">
        <v>32</v>
      </c>
      <c r="G84" s="2">
        <v>42</v>
      </c>
      <c r="H84" s="97">
        <v>163</v>
      </c>
      <c r="I84" s="9">
        <f>IF(H84="","",H84+G84)</f>
        <v>205</v>
      </c>
      <c r="K84" s="33" t="s">
        <v>33</v>
      </c>
      <c r="L84" s="2">
        <v>37</v>
      </c>
      <c r="M84" s="97">
        <v>147</v>
      </c>
      <c r="N84" s="97">
        <f>IF(M84="","",M84+L84)</f>
        <v>184</v>
      </c>
      <c r="O84" s="33" t="s">
        <v>28</v>
      </c>
      <c r="P84" s="2">
        <v>46</v>
      </c>
      <c r="Q84" s="97">
        <v>124</v>
      </c>
      <c r="R84" s="9">
        <f>IF(Q84="","",Q84+P84)</f>
        <v>170</v>
      </c>
    </row>
    <row r="85" spans="2:18" ht="29.25" customHeight="1">
      <c r="B85" s="33" t="s">
        <v>15</v>
      </c>
      <c r="C85" s="2">
        <v>38</v>
      </c>
      <c r="D85" s="97">
        <v>182</v>
      </c>
      <c r="E85" s="97">
        <f>IF(D85="","",D85+C85)</f>
        <v>220</v>
      </c>
      <c r="F85" s="33" t="s">
        <v>128</v>
      </c>
      <c r="G85" s="2">
        <v>58</v>
      </c>
      <c r="H85" s="97">
        <v>152</v>
      </c>
      <c r="I85" s="9">
        <f>IF(H85="","",H85+G85)</f>
        <v>210</v>
      </c>
      <c r="K85" s="33" t="s">
        <v>62</v>
      </c>
      <c r="L85" s="2">
        <v>42</v>
      </c>
      <c r="M85" s="97">
        <v>172</v>
      </c>
      <c r="N85" s="97">
        <f>IF(M85="","",M85+L85)</f>
        <v>214</v>
      </c>
      <c r="O85" s="33" t="s">
        <v>51</v>
      </c>
      <c r="P85" s="2">
        <v>51</v>
      </c>
      <c r="Q85" s="97">
        <v>120</v>
      </c>
      <c r="R85" s="9">
        <f>IF(Q85="","",Q85+P85)</f>
        <v>171</v>
      </c>
    </row>
    <row r="86" spans="2:18" ht="29.25" customHeight="1">
      <c r="B86" s="33" t="s">
        <v>16</v>
      </c>
      <c r="C86" s="2">
        <v>42</v>
      </c>
      <c r="D86" s="97">
        <v>165</v>
      </c>
      <c r="E86" s="97">
        <f>IF(D86="","",D86+C86)</f>
        <v>207</v>
      </c>
      <c r="F86" s="33" t="s">
        <v>111</v>
      </c>
      <c r="G86" s="2">
        <v>37</v>
      </c>
      <c r="H86" s="97">
        <v>156</v>
      </c>
      <c r="I86" s="9">
        <f>IF(H86="","",H86+G86)</f>
        <v>193</v>
      </c>
      <c r="K86" s="33" t="s">
        <v>63</v>
      </c>
      <c r="L86" s="2">
        <v>46</v>
      </c>
      <c r="M86" s="97">
        <v>155</v>
      </c>
      <c r="N86" s="97">
        <f>IF(M86="","",M86+L86)</f>
        <v>201</v>
      </c>
      <c r="O86" s="33" t="s">
        <v>52</v>
      </c>
      <c r="P86" s="2">
        <v>46</v>
      </c>
      <c r="Q86" s="97">
        <v>118</v>
      </c>
      <c r="R86" s="9">
        <f>IF(Q86="","",Q86+P86)</f>
        <v>164</v>
      </c>
    </row>
    <row r="87" spans="2:18" ht="19.5" customHeight="1" thickBot="1">
      <c r="B87" s="10"/>
      <c r="C87" s="42">
        <f>SUM(C84:C86)</f>
        <v>122</v>
      </c>
      <c r="D87" s="11"/>
      <c r="E87" s="11"/>
      <c r="F87" s="10"/>
      <c r="G87" s="42">
        <f>SUM(G84:G86)</f>
        <v>137</v>
      </c>
      <c r="H87" s="11"/>
      <c r="I87" s="12"/>
      <c r="K87" s="10"/>
      <c r="L87" s="42">
        <f>SUM(L84:L86)</f>
        <v>125</v>
      </c>
      <c r="M87" s="11"/>
      <c r="N87" s="11"/>
      <c r="O87" s="10"/>
      <c r="P87" s="42">
        <f>SUM(P84:P86)</f>
        <v>143</v>
      </c>
      <c r="Q87" s="11"/>
      <c r="R87" s="12"/>
    </row>
    <row r="88" spans="2:18" ht="30" customHeight="1" thickTop="1">
      <c r="B88" s="13"/>
      <c r="C88" s="14" t="s">
        <v>2</v>
      </c>
      <c r="D88" s="15">
        <f>SUM(D84:D87)</f>
        <v>514</v>
      </c>
      <c r="E88" s="15">
        <f>SUM(E84:E87)</f>
        <v>636</v>
      </c>
      <c r="F88" s="13"/>
      <c r="G88" s="14" t="s">
        <v>2</v>
      </c>
      <c r="H88" s="15">
        <f>SUM(H84:H87)</f>
        <v>471</v>
      </c>
      <c r="I88" s="34">
        <f>SUM(I84:I87)</f>
        <v>608</v>
      </c>
      <c r="K88" s="13"/>
      <c r="L88" s="14" t="s">
        <v>2</v>
      </c>
      <c r="M88" s="15">
        <f>SUM(M84:M87)</f>
        <v>474</v>
      </c>
      <c r="N88" s="15">
        <f>SUM(N84:N87)</f>
        <v>599</v>
      </c>
      <c r="O88" s="13"/>
      <c r="P88" s="14" t="s">
        <v>2</v>
      </c>
      <c r="Q88" s="15">
        <f>SUM(Q84:Q87)</f>
        <v>362</v>
      </c>
      <c r="R88" s="34">
        <f>SUM(R84:R87)</f>
        <v>505</v>
      </c>
    </row>
    <row r="89" spans="2:18" ht="30" customHeight="1">
      <c r="B89" s="36"/>
      <c r="C89" s="37"/>
      <c r="D89" s="39" t="s">
        <v>13</v>
      </c>
      <c r="E89" s="16">
        <v>90</v>
      </c>
      <c r="F89" s="36"/>
      <c r="G89" s="37"/>
      <c r="H89" s="39" t="s">
        <v>13</v>
      </c>
      <c r="I89" s="35"/>
      <c r="K89" s="36"/>
      <c r="L89" s="37"/>
      <c r="M89" s="39" t="s">
        <v>13</v>
      </c>
      <c r="N89" s="16">
        <v>90</v>
      </c>
      <c r="O89" s="36"/>
      <c r="P89" s="37"/>
      <c r="Q89" s="39" t="s">
        <v>13</v>
      </c>
      <c r="R89" s="35"/>
    </row>
    <row r="90" spans="2:18" ht="30" customHeight="1" thickBot="1">
      <c r="B90" s="17"/>
      <c r="C90" s="31"/>
      <c r="D90" s="38" t="s">
        <v>19</v>
      </c>
      <c r="E90" s="18">
        <f>E88+E89</f>
        <v>726</v>
      </c>
      <c r="F90" s="17"/>
      <c r="G90" s="31"/>
      <c r="H90" s="38" t="s">
        <v>20</v>
      </c>
      <c r="I90" s="19">
        <f>I88+I89</f>
        <v>608</v>
      </c>
      <c r="K90" s="17"/>
      <c r="L90" s="31"/>
      <c r="M90" s="38" t="s">
        <v>19</v>
      </c>
      <c r="N90" s="18">
        <f>N88+N89</f>
        <v>689</v>
      </c>
      <c r="O90" s="17"/>
      <c r="P90" s="31"/>
      <c r="Q90" s="38" t="s">
        <v>20</v>
      </c>
      <c r="R90" s="19">
        <f>R88+R89</f>
        <v>505</v>
      </c>
    </row>
    <row r="91" spans="4:18" ht="9" customHeight="1" thickBot="1">
      <c r="D91" s="116"/>
      <c r="E91" s="81"/>
      <c r="H91" s="116"/>
      <c r="I91" s="81"/>
      <c r="M91" s="116"/>
      <c r="N91" s="81"/>
      <c r="Q91" s="116"/>
      <c r="R91" s="81"/>
    </row>
    <row r="92" spans="2:18" ht="15.75" thickBot="1">
      <c r="B92" s="169" t="s">
        <v>118</v>
      </c>
      <c r="C92" s="170"/>
      <c r="D92" s="170"/>
      <c r="E92" s="170"/>
      <c r="F92" s="170"/>
      <c r="G92" s="170"/>
      <c r="H92" s="170"/>
      <c r="I92" s="171"/>
      <c r="K92" s="169" t="s">
        <v>119</v>
      </c>
      <c r="L92" s="170"/>
      <c r="M92" s="170"/>
      <c r="N92" s="170"/>
      <c r="O92" s="170"/>
      <c r="P92" s="170"/>
      <c r="Q92" s="170"/>
      <c r="R92" s="171"/>
    </row>
    <row r="93" spans="2:18" ht="22.5" customHeight="1">
      <c r="B93" s="32" t="s">
        <v>68</v>
      </c>
      <c r="C93" s="5" t="s">
        <v>0</v>
      </c>
      <c r="D93" s="6" t="s">
        <v>11</v>
      </c>
      <c r="E93" s="6" t="s">
        <v>12</v>
      </c>
      <c r="F93" s="32" t="s">
        <v>69</v>
      </c>
      <c r="G93" s="5" t="s">
        <v>0</v>
      </c>
      <c r="H93" s="6" t="s">
        <v>11</v>
      </c>
      <c r="I93" s="7" t="s">
        <v>12</v>
      </c>
      <c r="K93" s="32" t="s">
        <v>68</v>
      </c>
      <c r="L93" s="5" t="s">
        <v>0</v>
      </c>
      <c r="M93" s="6" t="s">
        <v>11</v>
      </c>
      <c r="N93" s="6" t="s">
        <v>12</v>
      </c>
      <c r="O93" s="32" t="s">
        <v>69</v>
      </c>
      <c r="P93" s="5" t="s">
        <v>0</v>
      </c>
      <c r="Q93" s="6" t="s">
        <v>11</v>
      </c>
      <c r="R93" s="7" t="s">
        <v>12</v>
      </c>
    </row>
    <row r="94" spans="2:18" ht="29.25" customHeight="1">
      <c r="B94" s="33" t="s">
        <v>39</v>
      </c>
      <c r="C94" s="2">
        <v>34</v>
      </c>
      <c r="D94" s="97">
        <v>166</v>
      </c>
      <c r="E94" s="97">
        <f>IF(D94="","",D94+C94)</f>
        <v>200</v>
      </c>
      <c r="F94" s="33" t="s">
        <v>33</v>
      </c>
      <c r="G94" s="2">
        <v>37</v>
      </c>
      <c r="H94" s="97">
        <v>157</v>
      </c>
      <c r="I94" s="9">
        <f>IF(H94="","",H94+G94)</f>
        <v>194</v>
      </c>
      <c r="K94" s="33" t="s">
        <v>34</v>
      </c>
      <c r="L94" s="2">
        <v>37</v>
      </c>
      <c r="M94" s="97">
        <v>182</v>
      </c>
      <c r="N94" s="97">
        <f>IF(M94="","",M94+L94)</f>
        <v>219</v>
      </c>
      <c r="O94" s="33" t="s">
        <v>64</v>
      </c>
      <c r="P94" s="2">
        <v>29</v>
      </c>
      <c r="Q94" s="97">
        <v>152</v>
      </c>
      <c r="R94" s="9">
        <f>IF(Q94="","",Q94+P94)</f>
        <v>181</v>
      </c>
    </row>
    <row r="95" spans="2:18" ht="29.25" customHeight="1">
      <c r="B95" s="33" t="s">
        <v>40</v>
      </c>
      <c r="C95" s="2">
        <v>38</v>
      </c>
      <c r="D95" s="97">
        <v>173</v>
      </c>
      <c r="E95" s="97">
        <f>IF(D95="","",D95+C95)</f>
        <v>211</v>
      </c>
      <c r="F95" s="33" t="s">
        <v>62</v>
      </c>
      <c r="G95" s="2">
        <v>42</v>
      </c>
      <c r="H95" s="97">
        <v>188</v>
      </c>
      <c r="I95" s="9">
        <f>IF(H95="","",H95+G95)</f>
        <v>230</v>
      </c>
      <c r="K95" s="33" t="s">
        <v>70</v>
      </c>
      <c r="L95" s="2">
        <v>42</v>
      </c>
      <c r="M95" s="97">
        <v>158</v>
      </c>
      <c r="N95" s="97">
        <f>IF(M95="","",M95+L95)</f>
        <v>200</v>
      </c>
      <c r="O95" s="33" t="s">
        <v>65</v>
      </c>
      <c r="P95" s="2">
        <v>42</v>
      </c>
      <c r="Q95" s="97">
        <v>165</v>
      </c>
      <c r="R95" s="9">
        <f>IF(Q95="","",Q95+P95)</f>
        <v>207</v>
      </c>
    </row>
    <row r="96" spans="2:18" ht="29.25" customHeight="1">
      <c r="B96" s="33" t="s">
        <v>41</v>
      </c>
      <c r="C96" s="2">
        <v>25</v>
      </c>
      <c r="D96" s="97">
        <v>154</v>
      </c>
      <c r="E96" s="97">
        <f>IF(D96="","",D96+C96)</f>
        <v>179</v>
      </c>
      <c r="F96" s="33" t="s">
        <v>63</v>
      </c>
      <c r="G96" s="2">
        <v>46</v>
      </c>
      <c r="H96" s="97">
        <v>150</v>
      </c>
      <c r="I96" s="9">
        <f>IF(H96="","",H96+G96)</f>
        <v>196</v>
      </c>
      <c r="K96" s="33" t="s">
        <v>71</v>
      </c>
      <c r="L96" s="2">
        <v>45</v>
      </c>
      <c r="M96" s="97">
        <v>180</v>
      </c>
      <c r="N96" s="97">
        <f>IF(M96="","",M96+L96)</f>
        <v>225</v>
      </c>
      <c r="O96" s="33" t="s">
        <v>29</v>
      </c>
      <c r="P96" s="2">
        <v>29</v>
      </c>
      <c r="Q96" s="97">
        <v>178</v>
      </c>
      <c r="R96" s="9">
        <f>IF(Q96="","",Q96+P96)</f>
        <v>207</v>
      </c>
    </row>
    <row r="97" spans="2:18" ht="19.5" customHeight="1" thickBot="1">
      <c r="B97" s="10"/>
      <c r="C97" s="42">
        <f>SUM(C94:C96)</f>
        <v>97</v>
      </c>
      <c r="D97" s="11"/>
      <c r="E97" s="11"/>
      <c r="F97" s="10"/>
      <c r="G97" s="42">
        <f>SUM(G94:G96)</f>
        <v>125</v>
      </c>
      <c r="H97" s="11"/>
      <c r="I97" s="12"/>
      <c r="K97" s="10"/>
      <c r="L97" s="42">
        <f>SUM(L94:L96)</f>
        <v>124</v>
      </c>
      <c r="M97" s="11"/>
      <c r="N97" s="11"/>
      <c r="O97" s="10"/>
      <c r="P97" s="42">
        <f>SUM(P94:P96)</f>
        <v>100</v>
      </c>
      <c r="Q97" s="11"/>
      <c r="R97" s="12"/>
    </row>
    <row r="98" spans="2:18" ht="30" customHeight="1" thickTop="1">
      <c r="B98" s="13"/>
      <c r="C98" s="14" t="s">
        <v>2</v>
      </c>
      <c r="D98" s="15">
        <f>SUM(D94:D97)</f>
        <v>493</v>
      </c>
      <c r="E98" s="15">
        <f>SUM(E94:E97)</f>
        <v>590</v>
      </c>
      <c r="F98" s="13"/>
      <c r="G98" s="14" t="s">
        <v>2</v>
      </c>
      <c r="H98" s="15">
        <f>SUM(H94:H97)</f>
        <v>495</v>
      </c>
      <c r="I98" s="34">
        <f>SUM(I94:I97)</f>
        <v>620</v>
      </c>
      <c r="K98" s="13"/>
      <c r="L98" s="14" t="s">
        <v>2</v>
      </c>
      <c r="M98" s="15">
        <f>SUM(M94:M97)</f>
        <v>520</v>
      </c>
      <c r="N98" s="15">
        <f>SUM(N94:N97)</f>
        <v>644</v>
      </c>
      <c r="O98" s="13"/>
      <c r="P98" s="14" t="s">
        <v>2</v>
      </c>
      <c r="Q98" s="15">
        <f>SUM(Q94:Q97)</f>
        <v>495</v>
      </c>
      <c r="R98" s="34">
        <f>SUM(R94:R97)</f>
        <v>595</v>
      </c>
    </row>
    <row r="99" spans="2:18" ht="30" customHeight="1">
      <c r="B99" s="36"/>
      <c r="C99" s="37"/>
      <c r="D99" s="39" t="s">
        <v>13</v>
      </c>
      <c r="E99" s="16"/>
      <c r="F99" s="36"/>
      <c r="G99" s="37"/>
      <c r="H99" s="39" t="s">
        <v>13</v>
      </c>
      <c r="I99" s="35">
        <v>90</v>
      </c>
      <c r="K99" s="36"/>
      <c r="L99" s="37"/>
      <c r="M99" s="39" t="s">
        <v>13</v>
      </c>
      <c r="N99" s="16">
        <v>90</v>
      </c>
      <c r="O99" s="36"/>
      <c r="P99" s="37"/>
      <c r="Q99" s="39" t="s">
        <v>13</v>
      </c>
      <c r="R99" s="35"/>
    </row>
    <row r="100" spans="2:18" ht="30" customHeight="1" thickBot="1">
      <c r="B100" s="17"/>
      <c r="C100" s="31"/>
      <c r="D100" s="38" t="s">
        <v>19</v>
      </c>
      <c r="E100" s="18">
        <f>E98+E99</f>
        <v>590</v>
      </c>
      <c r="F100" s="17"/>
      <c r="G100" s="31"/>
      <c r="H100" s="38" t="s">
        <v>20</v>
      </c>
      <c r="I100" s="19">
        <f>I98+I99</f>
        <v>710</v>
      </c>
      <c r="K100" s="17"/>
      <c r="L100" s="31"/>
      <c r="M100" s="38" t="s">
        <v>19</v>
      </c>
      <c r="N100" s="18">
        <f>N98+N99</f>
        <v>734</v>
      </c>
      <c r="O100" s="17"/>
      <c r="P100" s="31"/>
      <c r="Q100" s="38" t="s">
        <v>20</v>
      </c>
      <c r="R100" s="19">
        <f>R98+R99</f>
        <v>595</v>
      </c>
    </row>
    <row r="101" ht="20.25" customHeight="1" thickBot="1"/>
    <row r="102" spans="2:9" ht="15.75" thickBot="1">
      <c r="B102" s="169" t="s">
        <v>120</v>
      </c>
      <c r="C102" s="170"/>
      <c r="D102" s="170"/>
      <c r="E102" s="170"/>
      <c r="F102" s="170"/>
      <c r="G102" s="170"/>
      <c r="H102" s="170"/>
      <c r="I102" s="171"/>
    </row>
    <row r="103" spans="2:9" ht="22.5" customHeight="1">
      <c r="B103" s="32" t="s">
        <v>17</v>
      </c>
      <c r="C103" s="5" t="s">
        <v>0</v>
      </c>
      <c r="D103" s="6" t="s">
        <v>11</v>
      </c>
      <c r="E103" s="6" t="s">
        <v>12</v>
      </c>
      <c r="F103" s="32" t="s">
        <v>18</v>
      </c>
      <c r="G103" s="5" t="s">
        <v>0</v>
      </c>
      <c r="H103" s="6" t="s">
        <v>11</v>
      </c>
      <c r="I103" s="7" t="s">
        <v>12</v>
      </c>
    </row>
    <row r="104" spans="2:9" ht="29.25" customHeight="1">
      <c r="B104" s="33" t="s">
        <v>34</v>
      </c>
      <c r="C104" s="2">
        <v>37</v>
      </c>
      <c r="D104" s="97">
        <v>183</v>
      </c>
      <c r="E104" s="97">
        <f>IF(D104="","",D104+C104)</f>
        <v>220</v>
      </c>
      <c r="F104" s="33" t="s">
        <v>39</v>
      </c>
      <c r="G104" s="2">
        <v>34</v>
      </c>
      <c r="H104" s="97">
        <v>212</v>
      </c>
      <c r="I104" s="9">
        <f>IF(H104="","",H104+G104)</f>
        <v>246</v>
      </c>
    </row>
    <row r="105" spans="2:9" ht="29.25" customHeight="1">
      <c r="B105" s="33" t="s">
        <v>70</v>
      </c>
      <c r="C105" s="2">
        <v>42</v>
      </c>
      <c r="D105" s="97">
        <v>242</v>
      </c>
      <c r="E105" s="97">
        <f>IF(D105="","",D105+C105)</f>
        <v>284</v>
      </c>
      <c r="F105" s="33" t="s">
        <v>40</v>
      </c>
      <c r="G105" s="2">
        <v>38</v>
      </c>
      <c r="H105" s="97">
        <v>203</v>
      </c>
      <c r="I105" s="9">
        <f>IF(H105="","",H105+G105)</f>
        <v>241</v>
      </c>
    </row>
    <row r="106" spans="2:9" ht="29.25" customHeight="1">
      <c r="B106" s="33" t="s">
        <v>71</v>
      </c>
      <c r="C106" s="2">
        <v>45</v>
      </c>
      <c r="D106" s="97">
        <v>179</v>
      </c>
      <c r="E106" s="97">
        <f>IF(D106="","",D106+C106)</f>
        <v>224</v>
      </c>
      <c r="F106" s="33" t="s">
        <v>41</v>
      </c>
      <c r="G106" s="2">
        <v>25</v>
      </c>
      <c r="H106" s="97">
        <v>213</v>
      </c>
      <c r="I106" s="9">
        <f>IF(H106="","",H106+G106)</f>
        <v>238</v>
      </c>
    </row>
    <row r="107" spans="2:9" ht="19.5" customHeight="1" thickBot="1">
      <c r="B107" s="10"/>
      <c r="C107" s="42">
        <f>SUM(C104:C106)</f>
        <v>124</v>
      </c>
      <c r="D107" s="11"/>
      <c r="E107" s="11"/>
      <c r="F107" s="10"/>
      <c r="G107" s="42">
        <f>SUM(G104:G106)</f>
        <v>97</v>
      </c>
      <c r="H107" s="11"/>
      <c r="I107" s="12"/>
    </row>
    <row r="108" spans="2:9" ht="30" customHeight="1" thickTop="1">
      <c r="B108" s="13"/>
      <c r="C108" s="14" t="s">
        <v>2</v>
      </c>
      <c r="D108" s="15">
        <f>SUM(D104:D107)</f>
        <v>604</v>
      </c>
      <c r="E108" s="15">
        <f>SUM(E104:E107)</f>
        <v>728</v>
      </c>
      <c r="F108" s="13"/>
      <c r="G108" s="14" t="s">
        <v>2</v>
      </c>
      <c r="H108" s="15">
        <f>SUM(H104:H107)</f>
        <v>628</v>
      </c>
      <c r="I108" s="34">
        <f>SUM(I104:I107)</f>
        <v>725</v>
      </c>
    </row>
    <row r="109" spans="2:9" ht="30" customHeight="1">
      <c r="B109" s="36"/>
      <c r="C109" s="37"/>
      <c r="D109" s="39" t="s">
        <v>13</v>
      </c>
      <c r="E109" s="16">
        <v>90</v>
      </c>
      <c r="F109" s="36"/>
      <c r="G109" s="37"/>
      <c r="H109" s="39" t="s">
        <v>13</v>
      </c>
      <c r="I109" s="35">
        <v>20</v>
      </c>
    </row>
    <row r="110" spans="2:9" ht="30" customHeight="1" thickBot="1">
      <c r="B110" s="17"/>
      <c r="C110" s="31"/>
      <c r="D110" s="38" t="s">
        <v>19</v>
      </c>
      <c r="E110" s="18">
        <f>E108+E109</f>
        <v>818</v>
      </c>
      <c r="F110" s="17"/>
      <c r="G110" s="31"/>
      <c r="H110" s="38" t="s">
        <v>20</v>
      </c>
      <c r="I110" s="19">
        <f>I108+I109</f>
        <v>745</v>
      </c>
    </row>
    <row r="111" ht="20.25" customHeight="1" thickBot="1"/>
    <row r="112" spans="2:9" ht="15.75" thickBot="1">
      <c r="B112" s="169" t="s">
        <v>120</v>
      </c>
      <c r="C112" s="170"/>
      <c r="D112" s="170"/>
      <c r="E112" s="170"/>
      <c r="F112" s="170"/>
      <c r="G112" s="170"/>
      <c r="H112" s="170"/>
      <c r="I112" s="171"/>
    </row>
    <row r="113" spans="2:9" ht="22.5" customHeight="1">
      <c r="B113" s="32" t="s">
        <v>35</v>
      </c>
      <c r="C113" s="5" t="s">
        <v>0</v>
      </c>
      <c r="D113" s="6" t="s">
        <v>11</v>
      </c>
      <c r="E113" s="6" t="s">
        <v>12</v>
      </c>
      <c r="F113" s="32" t="s">
        <v>36</v>
      </c>
      <c r="G113" s="5" t="s">
        <v>0</v>
      </c>
      <c r="H113" s="6" t="s">
        <v>11</v>
      </c>
      <c r="I113" s="7" t="s">
        <v>12</v>
      </c>
    </row>
    <row r="114" spans="2:9" ht="29.25" customHeight="1">
      <c r="B114" s="33" t="s">
        <v>8</v>
      </c>
      <c r="C114" s="2">
        <v>28</v>
      </c>
      <c r="D114" s="97">
        <v>168</v>
      </c>
      <c r="E114" s="97">
        <f>IF(D114="","",D114+C114)</f>
        <v>196</v>
      </c>
      <c r="F114" s="33" t="s">
        <v>28</v>
      </c>
      <c r="G114" s="2">
        <v>46</v>
      </c>
      <c r="H114" s="97">
        <v>186</v>
      </c>
      <c r="I114" s="9">
        <f>IF(H114="","",H114+G114)</f>
        <v>232</v>
      </c>
    </row>
    <row r="115" spans="2:9" ht="29.25" customHeight="1">
      <c r="B115" s="33" t="s">
        <v>9</v>
      </c>
      <c r="C115" s="2">
        <v>49</v>
      </c>
      <c r="D115" s="97">
        <v>127</v>
      </c>
      <c r="E115" s="97">
        <f>IF(D115="","",D115+C115)</f>
        <v>176</v>
      </c>
      <c r="F115" s="33" t="s">
        <v>51</v>
      </c>
      <c r="G115" s="2">
        <v>51</v>
      </c>
      <c r="H115" s="97">
        <v>168</v>
      </c>
      <c r="I115" s="9">
        <f>IF(H115="","",H115+G115)</f>
        <v>219</v>
      </c>
    </row>
    <row r="116" spans="2:9" ht="29.25" customHeight="1">
      <c r="B116" s="33" t="s">
        <v>34</v>
      </c>
      <c r="C116" s="2">
        <v>40</v>
      </c>
      <c r="D116" s="97">
        <v>181</v>
      </c>
      <c r="E116" s="97">
        <f>IF(D116="","",D116+C116)</f>
        <v>221</v>
      </c>
      <c r="F116" s="33" t="s">
        <v>52</v>
      </c>
      <c r="G116" s="2">
        <v>46</v>
      </c>
      <c r="H116" s="97">
        <v>196</v>
      </c>
      <c r="I116" s="9">
        <f>IF(H116="","",H116+G116)</f>
        <v>242</v>
      </c>
    </row>
    <row r="117" spans="2:9" ht="19.5" customHeight="1" thickBot="1">
      <c r="B117" s="10"/>
      <c r="C117" s="42">
        <f>SUM(C114:C116)</f>
        <v>117</v>
      </c>
      <c r="D117" s="11"/>
      <c r="E117" s="11"/>
      <c r="F117" s="10"/>
      <c r="G117" s="42">
        <f>SUM(G114:G116)</f>
        <v>143</v>
      </c>
      <c r="H117" s="11"/>
      <c r="I117" s="12"/>
    </row>
    <row r="118" spans="2:9" ht="30" customHeight="1" thickTop="1">
      <c r="B118" s="13"/>
      <c r="C118" s="14" t="s">
        <v>2</v>
      </c>
      <c r="D118" s="15">
        <f>SUM(D114:D117)</f>
        <v>476</v>
      </c>
      <c r="E118" s="15">
        <f>SUM(E114:E117)</f>
        <v>593</v>
      </c>
      <c r="F118" s="13"/>
      <c r="G118" s="14" t="s">
        <v>2</v>
      </c>
      <c r="H118" s="15">
        <f>SUM(H114:H117)</f>
        <v>550</v>
      </c>
      <c r="I118" s="34">
        <f>SUM(I114:I117)</f>
        <v>693</v>
      </c>
    </row>
    <row r="119" spans="2:9" ht="30" customHeight="1">
      <c r="B119" s="36"/>
      <c r="C119" s="37"/>
      <c r="D119" s="39" t="s">
        <v>13</v>
      </c>
      <c r="E119" s="16"/>
      <c r="F119" s="36"/>
      <c r="G119" s="37"/>
      <c r="H119" s="39" t="s">
        <v>13</v>
      </c>
      <c r="I119" s="35">
        <v>90</v>
      </c>
    </row>
    <row r="120" spans="2:9" ht="30" customHeight="1" thickBot="1">
      <c r="B120" s="17"/>
      <c r="C120" s="31"/>
      <c r="D120" s="38" t="s">
        <v>19</v>
      </c>
      <c r="E120" s="18">
        <f>E118+E119</f>
        <v>593</v>
      </c>
      <c r="F120" s="17"/>
      <c r="G120" s="31"/>
      <c r="H120" s="38" t="s">
        <v>20</v>
      </c>
      <c r="I120" s="19">
        <f>I118+I119</f>
        <v>783</v>
      </c>
    </row>
    <row r="121" ht="10.5" customHeight="1" thickBot="1"/>
    <row r="122" spans="2:9" ht="15.75" thickBot="1">
      <c r="B122" s="169" t="s">
        <v>120</v>
      </c>
      <c r="C122" s="170"/>
      <c r="D122" s="170"/>
      <c r="E122" s="170"/>
      <c r="F122" s="170"/>
      <c r="G122" s="170"/>
      <c r="H122" s="170"/>
      <c r="I122" s="171"/>
    </row>
    <row r="123" spans="2:9" ht="22.5" customHeight="1">
      <c r="B123" s="32" t="s">
        <v>42</v>
      </c>
      <c r="C123" s="5" t="s">
        <v>0</v>
      </c>
      <c r="D123" s="6" t="s">
        <v>11</v>
      </c>
      <c r="E123" s="6" t="s">
        <v>12</v>
      </c>
      <c r="F123" s="32" t="s">
        <v>43</v>
      </c>
      <c r="G123" s="5" t="s">
        <v>0</v>
      </c>
      <c r="H123" s="6" t="s">
        <v>11</v>
      </c>
      <c r="I123" s="7" t="s">
        <v>12</v>
      </c>
    </row>
    <row r="124" spans="2:9" ht="29.25" customHeight="1">
      <c r="B124" s="33" t="s">
        <v>31</v>
      </c>
      <c r="C124" s="2">
        <v>38</v>
      </c>
      <c r="D124" s="97">
        <v>168</v>
      </c>
      <c r="E124" s="97">
        <f>IF(D124="","",D124+C124)</f>
        <v>206</v>
      </c>
      <c r="F124" s="33" t="s">
        <v>64</v>
      </c>
      <c r="G124" s="2">
        <v>29</v>
      </c>
      <c r="H124" s="97">
        <v>191</v>
      </c>
      <c r="I124" s="9">
        <f>IF(H124="","",H124+G124)</f>
        <v>220</v>
      </c>
    </row>
    <row r="125" spans="2:9" ht="29.25" customHeight="1">
      <c r="B125" s="33" t="s">
        <v>37</v>
      </c>
      <c r="C125" s="2">
        <v>42</v>
      </c>
      <c r="D125" s="97">
        <v>149</v>
      </c>
      <c r="E125" s="97">
        <f>IF(D125="","",D125+C125)</f>
        <v>191</v>
      </c>
      <c r="F125" s="33" t="s">
        <v>65</v>
      </c>
      <c r="G125" s="2">
        <v>42</v>
      </c>
      <c r="H125" s="97">
        <v>151</v>
      </c>
      <c r="I125" s="9">
        <f>IF(H125="","",H125+G125)</f>
        <v>193</v>
      </c>
    </row>
    <row r="126" spans="2:9" ht="29.25" customHeight="1">
      <c r="B126" s="33" t="s">
        <v>129</v>
      </c>
      <c r="C126" s="2">
        <v>45</v>
      </c>
      <c r="D126" s="97">
        <v>174</v>
      </c>
      <c r="E126" s="97">
        <f>IF(D126="","",D126+C126)</f>
        <v>219</v>
      </c>
      <c r="F126" s="33" t="s">
        <v>29</v>
      </c>
      <c r="G126" s="2">
        <v>29</v>
      </c>
      <c r="H126" s="97">
        <v>180</v>
      </c>
      <c r="I126" s="9">
        <f>IF(H126="","",H126+G126)</f>
        <v>209</v>
      </c>
    </row>
    <row r="127" spans="2:9" ht="19.5" customHeight="1" thickBot="1">
      <c r="B127" s="10"/>
      <c r="C127" s="42">
        <f>SUM(C124:C126)</f>
        <v>125</v>
      </c>
      <c r="D127" s="11"/>
      <c r="E127" s="11"/>
      <c r="F127" s="10"/>
      <c r="G127" s="42">
        <f>SUM(G124:G126)</f>
        <v>100</v>
      </c>
      <c r="H127" s="11"/>
      <c r="I127" s="12"/>
    </row>
    <row r="128" spans="2:9" ht="30" customHeight="1" thickTop="1">
      <c r="B128" s="13"/>
      <c r="C128" s="14" t="s">
        <v>2</v>
      </c>
      <c r="D128" s="15">
        <f>SUM(D124:D127)</f>
        <v>491</v>
      </c>
      <c r="E128" s="15">
        <f>SUM(E124:E127)</f>
        <v>616</v>
      </c>
      <c r="F128" s="13"/>
      <c r="G128" s="14" t="s">
        <v>2</v>
      </c>
      <c r="H128" s="15">
        <f>SUM(H124:H127)</f>
        <v>522</v>
      </c>
      <c r="I128" s="34">
        <f>SUM(I124:I127)</f>
        <v>622</v>
      </c>
    </row>
    <row r="129" spans="2:9" ht="30" customHeight="1">
      <c r="B129" s="36"/>
      <c r="C129" s="37"/>
      <c r="D129" s="39" t="s">
        <v>13</v>
      </c>
      <c r="E129" s="16"/>
      <c r="F129" s="36"/>
      <c r="G129" s="37"/>
      <c r="H129" s="39" t="s">
        <v>13</v>
      </c>
      <c r="I129" s="35">
        <v>90</v>
      </c>
    </row>
    <row r="130" spans="2:9" ht="30" customHeight="1" thickBot="1">
      <c r="B130" s="17"/>
      <c r="C130" s="31"/>
      <c r="D130" s="38" t="s">
        <v>19</v>
      </c>
      <c r="E130" s="18">
        <f>E128+E129</f>
        <v>616</v>
      </c>
      <c r="F130" s="17"/>
      <c r="G130" s="31"/>
      <c r="H130" s="38" t="s">
        <v>20</v>
      </c>
      <c r="I130" s="19">
        <f>I128+I129</f>
        <v>712</v>
      </c>
    </row>
    <row r="131" ht="20.25" customHeight="1" thickBot="1"/>
    <row r="132" spans="2:9" ht="15.75" thickBot="1">
      <c r="B132" s="169" t="s">
        <v>120</v>
      </c>
      <c r="C132" s="170"/>
      <c r="D132" s="170"/>
      <c r="E132" s="170"/>
      <c r="F132" s="170"/>
      <c r="G132" s="170"/>
      <c r="H132" s="170"/>
      <c r="I132" s="171"/>
    </row>
    <row r="133" spans="2:9" ht="22.5" customHeight="1">
      <c r="B133" s="32" t="s">
        <v>60</v>
      </c>
      <c r="C133" s="5" t="s">
        <v>0</v>
      </c>
      <c r="D133" s="6" t="s">
        <v>11</v>
      </c>
      <c r="E133" s="6" t="s">
        <v>12</v>
      </c>
      <c r="F133" s="32" t="s">
        <v>61</v>
      </c>
      <c r="G133" s="5" t="s">
        <v>0</v>
      </c>
      <c r="H133" s="6" t="s">
        <v>11</v>
      </c>
      <c r="I133" s="7" t="s">
        <v>12</v>
      </c>
    </row>
    <row r="134" spans="2:9" ht="29.25" customHeight="1">
      <c r="B134" s="33" t="s">
        <v>32</v>
      </c>
      <c r="C134" s="2">
        <v>42</v>
      </c>
      <c r="D134" s="97">
        <v>155</v>
      </c>
      <c r="E134" s="97">
        <f>IF(D134="","",D134+C134)</f>
        <v>197</v>
      </c>
      <c r="F134" s="33" t="s">
        <v>30</v>
      </c>
      <c r="G134" s="2">
        <v>59</v>
      </c>
      <c r="H134" s="97">
        <v>139</v>
      </c>
      <c r="I134" s="9">
        <f>IF(H134="","",H134+G134)</f>
        <v>198</v>
      </c>
    </row>
    <row r="135" spans="2:9" ht="29.25" customHeight="1">
      <c r="B135" s="33" t="s">
        <v>128</v>
      </c>
      <c r="C135" s="2">
        <v>58</v>
      </c>
      <c r="D135" s="97">
        <v>106</v>
      </c>
      <c r="E135" s="97">
        <f>IF(D135="","",D135+C135)</f>
        <v>164</v>
      </c>
      <c r="F135" s="33" t="s">
        <v>72</v>
      </c>
      <c r="G135" s="2">
        <v>38</v>
      </c>
      <c r="H135" s="97">
        <v>182</v>
      </c>
      <c r="I135" s="9">
        <f>IF(H135="","",H135+G135)</f>
        <v>220</v>
      </c>
    </row>
    <row r="136" spans="2:9" ht="29.25" customHeight="1">
      <c r="B136" s="33" t="s">
        <v>111</v>
      </c>
      <c r="C136" s="2">
        <v>37</v>
      </c>
      <c r="D136" s="97">
        <v>158</v>
      </c>
      <c r="E136" s="97">
        <f>IF(D136="","",D136+C136)</f>
        <v>195</v>
      </c>
      <c r="F136" s="33" t="s">
        <v>73</v>
      </c>
      <c r="G136" s="2">
        <v>45</v>
      </c>
      <c r="H136" s="97">
        <v>158</v>
      </c>
      <c r="I136" s="9">
        <f>IF(H136="","",H136+G136)</f>
        <v>203</v>
      </c>
    </row>
    <row r="137" spans="2:9" ht="19.5" customHeight="1" thickBot="1">
      <c r="B137" s="10"/>
      <c r="C137" s="42">
        <f>SUM(C134:C136)</f>
        <v>137</v>
      </c>
      <c r="D137" s="11"/>
      <c r="E137" s="11"/>
      <c r="F137" s="10"/>
      <c r="G137" s="42">
        <f>SUM(G134:G136)</f>
        <v>142</v>
      </c>
      <c r="H137" s="11"/>
      <c r="I137" s="12"/>
    </row>
    <row r="138" spans="2:9" ht="30" customHeight="1" thickTop="1">
      <c r="B138" s="13"/>
      <c r="C138" s="14" t="s">
        <v>2</v>
      </c>
      <c r="D138" s="15">
        <f>SUM(D134:D137)</f>
        <v>419</v>
      </c>
      <c r="E138" s="15">
        <f>SUM(E134:E137)</f>
        <v>556</v>
      </c>
      <c r="F138" s="13"/>
      <c r="G138" s="14" t="s">
        <v>2</v>
      </c>
      <c r="H138" s="15">
        <f>SUM(H134:H137)</f>
        <v>479</v>
      </c>
      <c r="I138" s="34">
        <f>SUM(I134:I137)</f>
        <v>621</v>
      </c>
    </row>
    <row r="139" spans="2:9" ht="30" customHeight="1">
      <c r="B139" s="36"/>
      <c r="C139" s="37"/>
      <c r="D139" s="39" t="s">
        <v>13</v>
      </c>
      <c r="E139" s="16"/>
      <c r="F139" s="36"/>
      <c r="G139" s="37"/>
      <c r="H139" s="39" t="s">
        <v>13</v>
      </c>
      <c r="I139" s="35">
        <v>90</v>
      </c>
    </row>
    <row r="140" spans="2:9" ht="30" customHeight="1" thickBot="1">
      <c r="B140" s="17"/>
      <c r="C140" s="31"/>
      <c r="D140" s="38" t="s">
        <v>19</v>
      </c>
      <c r="E140" s="18">
        <f>E138+E139</f>
        <v>556</v>
      </c>
      <c r="F140" s="17"/>
      <c r="G140" s="31"/>
      <c r="H140" s="38" t="s">
        <v>20</v>
      </c>
      <c r="I140" s="19">
        <f>I138+I139</f>
        <v>711</v>
      </c>
    </row>
    <row r="141" ht="20.25" customHeight="1" thickBot="1"/>
    <row r="142" spans="2:9" ht="15.75" thickBot="1">
      <c r="B142" s="169" t="s">
        <v>120</v>
      </c>
      <c r="C142" s="170"/>
      <c r="D142" s="170"/>
      <c r="E142" s="170"/>
      <c r="F142" s="170"/>
      <c r="G142" s="170"/>
      <c r="H142" s="170"/>
      <c r="I142" s="171"/>
    </row>
    <row r="143" spans="2:9" ht="22.5" customHeight="1">
      <c r="B143" s="32" t="s">
        <v>68</v>
      </c>
      <c r="C143" s="5" t="s">
        <v>0</v>
      </c>
      <c r="D143" s="6" t="s">
        <v>11</v>
      </c>
      <c r="E143" s="6" t="s">
        <v>12</v>
      </c>
      <c r="F143" s="32" t="s">
        <v>69</v>
      </c>
      <c r="G143" s="5" t="s">
        <v>0</v>
      </c>
      <c r="H143" s="6" t="s">
        <v>11</v>
      </c>
      <c r="I143" s="7" t="s">
        <v>12</v>
      </c>
    </row>
    <row r="144" spans="2:9" ht="29.25" customHeight="1">
      <c r="B144" s="33" t="s">
        <v>33</v>
      </c>
      <c r="C144" s="2">
        <v>37</v>
      </c>
      <c r="D144" s="97">
        <v>150</v>
      </c>
      <c r="E144" s="97">
        <f>IF(D144="","",D144+C144)</f>
        <v>187</v>
      </c>
      <c r="F144" s="33" t="s">
        <v>14</v>
      </c>
      <c r="G144" s="2">
        <v>42</v>
      </c>
      <c r="H144" s="97">
        <v>154</v>
      </c>
      <c r="I144" s="9">
        <f>IF(H144="","",H144+G144)</f>
        <v>196</v>
      </c>
    </row>
    <row r="145" spans="2:9" ht="29.25" customHeight="1">
      <c r="B145" s="33" t="s">
        <v>62</v>
      </c>
      <c r="C145" s="2">
        <v>42</v>
      </c>
      <c r="D145" s="97">
        <v>165</v>
      </c>
      <c r="E145" s="97">
        <f>IF(D145="","",D145+C145)</f>
        <v>207</v>
      </c>
      <c r="F145" s="33" t="s">
        <v>15</v>
      </c>
      <c r="G145" s="2">
        <v>38</v>
      </c>
      <c r="H145" s="97">
        <v>177</v>
      </c>
      <c r="I145" s="9">
        <f>IF(H145="","",H145+G145)</f>
        <v>215</v>
      </c>
    </row>
    <row r="146" spans="2:9" ht="29.25" customHeight="1">
      <c r="B146" s="33" t="s">
        <v>63</v>
      </c>
      <c r="C146" s="2">
        <v>46</v>
      </c>
      <c r="D146" s="97">
        <v>185</v>
      </c>
      <c r="E146" s="97">
        <f>IF(D146="","",D146+C146)</f>
        <v>231</v>
      </c>
      <c r="F146" s="33" t="s">
        <v>16</v>
      </c>
      <c r="G146" s="2">
        <v>42</v>
      </c>
      <c r="H146" s="97">
        <v>158</v>
      </c>
      <c r="I146" s="9">
        <f>IF(H146="","",H146+G146)</f>
        <v>200</v>
      </c>
    </row>
    <row r="147" spans="2:9" ht="19.5" customHeight="1" thickBot="1">
      <c r="B147" s="10"/>
      <c r="C147" s="42">
        <f>SUM(C144:C146)</f>
        <v>125</v>
      </c>
      <c r="D147" s="11"/>
      <c r="E147" s="11"/>
      <c r="F147" s="10"/>
      <c r="G147" s="42">
        <f>SUM(G144:G146)</f>
        <v>122</v>
      </c>
      <c r="H147" s="11"/>
      <c r="I147" s="12"/>
    </row>
    <row r="148" spans="2:9" ht="30" customHeight="1" thickTop="1">
      <c r="B148" s="13"/>
      <c r="C148" s="14" t="s">
        <v>2</v>
      </c>
      <c r="D148" s="15">
        <f>SUM(D144:D147)</f>
        <v>500</v>
      </c>
      <c r="E148" s="15">
        <f>SUM(E144:E147)</f>
        <v>625</v>
      </c>
      <c r="F148" s="13"/>
      <c r="G148" s="14" t="s">
        <v>2</v>
      </c>
      <c r="H148" s="15">
        <f>SUM(H144:H147)</f>
        <v>489</v>
      </c>
      <c r="I148" s="34">
        <f>SUM(I144:I147)</f>
        <v>611</v>
      </c>
    </row>
    <row r="149" spans="2:9" ht="30" customHeight="1">
      <c r="B149" s="36"/>
      <c r="C149" s="37"/>
      <c r="D149" s="39" t="s">
        <v>13</v>
      </c>
      <c r="E149" s="16">
        <v>90</v>
      </c>
      <c r="F149" s="36"/>
      <c r="G149" s="37"/>
      <c r="H149" s="39" t="s">
        <v>13</v>
      </c>
      <c r="I149" s="35"/>
    </row>
    <row r="150" spans="2:9" ht="30" customHeight="1" thickBot="1">
      <c r="B150" s="17"/>
      <c r="C150" s="31"/>
      <c r="D150" s="38" t="s">
        <v>19</v>
      </c>
      <c r="E150" s="18">
        <f>E148+E149</f>
        <v>715</v>
      </c>
      <c r="F150" s="17"/>
      <c r="G150" s="31"/>
      <c r="H150" s="38" t="s">
        <v>20</v>
      </c>
      <c r="I150" s="19">
        <f>I148+I149</f>
        <v>611</v>
      </c>
    </row>
  </sheetData>
  <sheetProtection/>
  <mergeCells count="25">
    <mergeCell ref="B2:I2"/>
    <mergeCell ref="K2:R2"/>
    <mergeCell ref="B12:I12"/>
    <mergeCell ref="K12:R12"/>
    <mergeCell ref="B22:I22"/>
    <mergeCell ref="K22:R22"/>
    <mergeCell ref="B32:I32"/>
    <mergeCell ref="K32:R32"/>
    <mergeCell ref="B42:I42"/>
    <mergeCell ref="K42:R42"/>
    <mergeCell ref="B52:I52"/>
    <mergeCell ref="K52:R52"/>
    <mergeCell ref="B62:I62"/>
    <mergeCell ref="K62:R62"/>
    <mergeCell ref="B72:I72"/>
    <mergeCell ref="K72:R72"/>
    <mergeCell ref="B82:I82"/>
    <mergeCell ref="K82:R82"/>
    <mergeCell ref="B142:I142"/>
    <mergeCell ref="B92:I92"/>
    <mergeCell ref="K92:R92"/>
    <mergeCell ref="B102:I102"/>
    <mergeCell ref="B112:I112"/>
    <mergeCell ref="B122:I122"/>
    <mergeCell ref="B132:I132"/>
  </mergeCells>
  <printOptions/>
  <pageMargins left="0.1968503937007874" right="0.1968503937007874" top="0.2362204724409449" bottom="0.35433070866141736" header="0.11811023622047245" footer="0.11811023622047245"/>
  <pageSetup fitToHeight="0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aldubois</dc:creator>
  <cp:keywords/>
  <dc:description/>
  <cp:lastModifiedBy>Alain DUBOIS</cp:lastModifiedBy>
  <cp:lastPrinted>2020-01-28T15:59:03Z</cp:lastPrinted>
  <dcterms:created xsi:type="dcterms:W3CDTF">2015-06-08T12:23:47Z</dcterms:created>
  <dcterms:modified xsi:type="dcterms:W3CDTF">2020-01-28T16:02:46Z</dcterms:modified>
  <cp:category/>
  <cp:version/>
  <cp:contentType/>
  <cp:contentStatus/>
</cp:coreProperties>
</file>