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700" yWindow="0" windowWidth="27120" windowHeight="16060"/>
  </bookViews>
  <sheets>
    <sheet name="compte résultat (2019)" sheetId="4" r:id="rId1"/>
    <sheet name="compte résultat" sheetId="1" r:id="rId2"/>
    <sheet name="Feuil2" sheetId="2" r:id="rId3"/>
    <sheet name="Feuil3" sheetId="3" r:id="rId4"/>
  </sheets>
  <definedNames>
    <definedName name="_xlnm.Print_Area" localSheetId="0">'compte résultat (2019)'!$A$1:$F$45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4" l="1"/>
  <c r="B44" i="4"/>
  <c r="B42" i="4"/>
  <c r="E31" i="4"/>
  <c r="B33" i="4"/>
  <c r="B16" i="4"/>
  <c r="B27" i="4"/>
  <c r="B14" i="4"/>
  <c r="E14" i="4"/>
  <c r="B31" i="4"/>
  <c r="E24" i="4"/>
  <c r="E7" i="1"/>
  <c r="B24" i="1"/>
  <c r="B28" i="1"/>
  <c r="E21" i="1"/>
  <c r="E28" i="1"/>
  <c r="E11" i="1"/>
  <c r="B11" i="1"/>
  <c r="B30" i="1"/>
  <c r="B13" i="1"/>
  <c r="B31" i="1"/>
</calcChain>
</file>

<file path=xl/sharedStrings.xml><?xml version="1.0" encoding="utf-8"?>
<sst xmlns="http://schemas.openxmlformats.org/spreadsheetml/2006/main" count="61" uniqueCount="33">
  <si>
    <t>adhesion des membres</t>
  </si>
  <si>
    <t>subvention mairie molitg</t>
  </si>
  <si>
    <t>recettes</t>
  </si>
  <si>
    <t>charges</t>
  </si>
  <si>
    <t>création</t>
  </si>
  <si>
    <t>Frais bancaires</t>
  </si>
  <si>
    <t>Communication</t>
  </si>
  <si>
    <t>Prévisions 2018</t>
  </si>
  <si>
    <t>subvention CG66</t>
  </si>
  <si>
    <t>Frais secretariat</t>
  </si>
  <si>
    <t>Frais divers</t>
  </si>
  <si>
    <t>Achat imprimante + encre</t>
  </si>
  <si>
    <t>Association PEDRAS I MEMORIA</t>
  </si>
  <si>
    <t>BUDGETS</t>
  </si>
  <si>
    <t>Financ. participatif livres CP</t>
  </si>
  <si>
    <t>BFR</t>
  </si>
  <si>
    <t>TOTAUX</t>
  </si>
  <si>
    <t xml:space="preserve">solde </t>
  </si>
  <si>
    <t>Impression livres CP (44pages)</t>
  </si>
  <si>
    <t>subvention Mairie Molitg</t>
  </si>
  <si>
    <t>Fiche rando-patrioine (encre)</t>
  </si>
  <si>
    <t>Prévisions 2019</t>
  </si>
  <si>
    <t>Cotisation ASPHAR</t>
  </si>
  <si>
    <t>Dons Divers</t>
  </si>
  <si>
    <t>Communication (blog)</t>
  </si>
  <si>
    <t xml:space="preserve">solde prévisionnel à fin 2019 </t>
  </si>
  <si>
    <t>Recettes livre</t>
  </si>
  <si>
    <t xml:space="preserve">Nombre de livres </t>
  </si>
  <si>
    <t>Prix</t>
  </si>
  <si>
    <t>Total`</t>
  </si>
  <si>
    <t>Déduction impression</t>
  </si>
  <si>
    <t>Solde pour sauvegarde patrimoine</t>
  </si>
  <si>
    <t>Report à Nouveau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</si>
</sst>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topLeftCell="A23" workbookViewId="0">
      <selection activeCell="D40" sqref="D40"/>
    </sheetView>
  </sheetViews>
  <sheetFormatPr baseColWidth="10" defaultRowHeight="14" x14ac:dyDescent="0"/>
  <cols>
    <col min="1" max="1" width="30.33203125" customWidth="1"/>
    <col min="2" max="2" width="8.5" customWidth="1"/>
    <col min="3" max="3" width="2.6640625" customWidth="1"/>
    <col min="4" max="4" width="30.33203125" customWidth="1"/>
    <col min="6" max="6" width="1.5" customWidth="1"/>
  </cols>
  <sheetData>
    <row r="1" spans="1:5" ht="18">
      <c r="A1" s="2" t="s">
        <v>12</v>
      </c>
      <c r="E1" s="1" t="s">
        <v>13</v>
      </c>
    </row>
    <row r="3" spans="1:5">
      <c r="A3" s="7" t="s">
        <v>32</v>
      </c>
      <c r="B3" s="6">
        <v>503.71</v>
      </c>
    </row>
    <row r="6" spans="1:5">
      <c r="A6" s="3">
        <v>2018</v>
      </c>
    </row>
    <row r="7" spans="1:5">
      <c r="A7" s="1" t="s">
        <v>2</v>
      </c>
      <c r="B7" s="1"/>
      <c r="C7" s="1"/>
      <c r="D7" s="1" t="s">
        <v>3</v>
      </c>
    </row>
    <row r="9" spans="1:5">
      <c r="A9" s="6" t="s">
        <v>0</v>
      </c>
      <c r="B9" s="6">
        <v>450</v>
      </c>
      <c r="D9" s="6" t="s">
        <v>5</v>
      </c>
      <c r="E9" s="6">
        <v>54</v>
      </c>
    </row>
    <row r="10" spans="1:5">
      <c r="A10" s="6" t="s">
        <v>1</v>
      </c>
      <c r="B10" s="6">
        <v>150</v>
      </c>
      <c r="D10" s="6" t="s">
        <v>6</v>
      </c>
      <c r="E10" s="6">
        <v>0</v>
      </c>
    </row>
    <row r="11" spans="1:5">
      <c r="A11" s="6"/>
      <c r="B11" s="6"/>
      <c r="D11" s="6" t="s">
        <v>22</v>
      </c>
      <c r="E11" s="6">
        <v>10</v>
      </c>
    </row>
    <row r="12" spans="1:5">
      <c r="A12" s="6"/>
      <c r="B12" s="6"/>
      <c r="D12" s="6"/>
      <c r="E12" s="6"/>
    </row>
    <row r="13" spans="1:5">
      <c r="A13" s="6"/>
      <c r="B13" s="6"/>
      <c r="D13" s="6"/>
      <c r="E13" s="6"/>
    </row>
    <row r="14" spans="1:5">
      <c r="A14" s="5" t="s">
        <v>16</v>
      </c>
      <c r="B14" s="7">
        <f>SUM(B9:B13)</f>
        <v>600</v>
      </c>
      <c r="C14" s="1"/>
      <c r="D14" s="1"/>
      <c r="E14" s="7">
        <f>SUM(E9:E13)</f>
        <v>64</v>
      </c>
    </row>
    <row r="16" spans="1:5">
      <c r="A16" s="5" t="s">
        <v>17</v>
      </c>
      <c r="B16">
        <f>+B14-E14+B3</f>
        <v>1039.71</v>
      </c>
    </row>
    <row r="20" spans="1:5">
      <c r="A20" s="3" t="s">
        <v>21</v>
      </c>
    </row>
    <row r="21" spans="1:5">
      <c r="A21" s="1" t="s">
        <v>2</v>
      </c>
      <c r="B21" s="1"/>
      <c r="C21" s="1"/>
      <c r="D21" s="1" t="s">
        <v>3</v>
      </c>
    </row>
    <row r="23" spans="1:5">
      <c r="A23" s="6" t="s">
        <v>0</v>
      </c>
      <c r="B23" s="6">
        <v>500</v>
      </c>
      <c r="D23" s="6" t="s">
        <v>9</v>
      </c>
      <c r="E23" s="6">
        <v>50</v>
      </c>
    </row>
    <row r="24" spans="1:5">
      <c r="A24" s="6" t="s">
        <v>19</v>
      </c>
      <c r="B24" s="6">
        <v>100</v>
      </c>
      <c r="D24" s="6" t="s">
        <v>5</v>
      </c>
      <c r="E24" s="6">
        <f>13.5*4</f>
        <v>54</v>
      </c>
    </row>
    <row r="25" spans="1:5">
      <c r="A25" s="6" t="s">
        <v>8</v>
      </c>
      <c r="B25" s="6">
        <v>500</v>
      </c>
      <c r="D25" s="6" t="s">
        <v>24</v>
      </c>
      <c r="E25" s="6">
        <v>60</v>
      </c>
    </row>
    <row r="26" spans="1:5">
      <c r="A26" s="6" t="s">
        <v>23</v>
      </c>
      <c r="B26" s="6">
        <v>830</v>
      </c>
      <c r="D26" s="6" t="s">
        <v>18</v>
      </c>
      <c r="E26" s="6">
        <v>2472</v>
      </c>
    </row>
    <row r="27" spans="1:5">
      <c r="A27" s="6" t="s">
        <v>14</v>
      </c>
      <c r="B27" s="6">
        <f>80*18</f>
        <v>1440</v>
      </c>
      <c r="D27" s="6" t="s">
        <v>10</v>
      </c>
      <c r="E27" s="6">
        <v>50</v>
      </c>
    </row>
    <row r="28" spans="1:5">
      <c r="A28" s="6"/>
      <c r="B28" s="6"/>
      <c r="D28" s="6"/>
      <c r="E28" s="6"/>
    </row>
    <row r="29" spans="1:5">
      <c r="A29" s="6"/>
      <c r="B29" s="6"/>
      <c r="D29" s="6"/>
      <c r="E29" s="6"/>
    </row>
    <row r="31" spans="1:5">
      <c r="A31" s="5" t="s">
        <v>16</v>
      </c>
      <c r="B31" s="7">
        <f>SUM(B23:B30)</f>
        <v>3370</v>
      </c>
      <c r="C31" s="1"/>
      <c r="D31" s="1"/>
      <c r="E31" s="7">
        <f>SUM(E23:E30)</f>
        <v>2686</v>
      </c>
    </row>
    <row r="33" spans="1:2">
      <c r="A33" s="8" t="s">
        <v>25</v>
      </c>
      <c r="B33" s="7">
        <f>+B31-E31+B16</f>
        <v>1723.71</v>
      </c>
    </row>
    <row r="34" spans="1:2">
      <c r="A34" s="5"/>
    </row>
    <row r="38" spans="1:2" ht="18">
      <c r="A38" s="2" t="s">
        <v>26</v>
      </c>
    </row>
    <row r="40" spans="1:2" ht="16" customHeight="1">
      <c r="A40" s="6" t="s">
        <v>27</v>
      </c>
      <c r="B40" s="6">
        <v>250</v>
      </c>
    </row>
    <row r="41" spans="1:2" ht="16" customHeight="1">
      <c r="A41" s="6" t="s">
        <v>28</v>
      </c>
      <c r="B41" s="6">
        <v>18</v>
      </c>
    </row>
    <row r="42" spans="1:2" ht="16" customHeight="1">
      <c r="A42" s="6" t="s">
        <v>29</v>
      </c>
      <c r="B42" s="6">
        <f>B41*B40</f>
        <v>4500</v>
      </c>
    </row>
    <row r="43" spans="1:2" ht="16" customHeight="1" thickBot="1">
      <c r="A43" s="9" t="s">
        <v>30</v>
      </c>
      <c r="B43" s="9">
        <f>-E26</f>
        <v>-2472</v>
      </c>
    </row>
    <row r="44" spans="1:2" ht="16" customHeight="1" thickBot="1">
      <c r="A44" s="10" t="s">
        <v>31</v>
      </c>
      <c r="B44" s="11">
        <f>B43+B42</f>
        <v>2028</v>
      </c>
    </row>
  </sheetData>
  <phoneticPr fontId="3" type="noConversion"/>
  <pageMargins left="0.30629921259842524" right="0.30629921259842524" top="0.75000000000000011" bottom="0.75000000000000011" header="0.30000000000000004" footer="0.30000000000000004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B24" sqref="B24"/>
    </sheetView>
  </sheetViews>
  <sheetFormatPr baseColWidth="10" defaultRowHeight="14" x14ac:dyDescent="0"/>
  <cols>
    <col min="1" max="1" width="31.5" customWidth="1"/>
    <col min="2" max="2" width="8.5" customWidth="1"/>
    <col min="3" max="3" width="2.6640625" customWidth="1"/>
    <col min="4" max="4" width="31.5" customWidth="1"/>
    <col min="6" max="6" width="1.5" customWidth="1"/>
  </cols>
  <sheetData>
    <row r="1" spans="1:5" ht="18">
      <c r="A1" s="2" t="s">
        <v>12</v>
      </c>
      <c r="E1" s="1" t="s">
        <v>13</v>
      </c>
    </row>
    <row r="3" spans="1:5">
      <c r="A3" s="3">
        <v>2017</v>
      </c>
    </row>
    <row r="4" spans="1:5">
      <c r="A4" s="1" t="s">
        <v>2</v>
      </c>
      <c r="B4" s="1"/>
      <c r="C4" s="1"/>
      <c r="D4" s="1" t="s">
        <v>3</v>
      </c>
    </row>
    <row r="6" spans="1:5">
      <c r="A6" s="6" t="s">
        <v>0</v>
      </c>
      <c r="B6" s="6">
        <v>570</v>
      </c>
      <c r="D6" s="6" t="s">
        <v>4</v>
      </c>
      <c r="E6" s="6">
        <v>44</v>
      </c>
    </row>
    <row r="7" spans="1:5">
      <c r="A7" s="6" t="s">
        <v>1</v>
      </c>
      <c r="B7" s="6">
        <v>100</v>
      </c>
      <c r="D7" s="6" t="s">
        <v>5</v>
      </c>
      <c r="E7" s="6">
        <f>12.02+13.5+13.5</f>
        <v>39.019999999999996</v>
      </c>
    </row>
    <row r="8" spans="1:5">
      <c r="A8" s="6"/>
      <c r="B8" s="6"/>
      <c r="D8" s="6" t="s">
        <v>6</v>
      </c>
      <c r="E8" s="6">
        <v>83.27</v>
      </c>
    </row>
    <row r="9" spans="1:5">
      <c r="A9" s="6"/>
      <c r="B9" s="6"/>
      <c r="D9" s="6"/>
      <c r="E9" s="6"/>
    </row>
    <row r="10" spans="1:5">
      <c r="A10" s="6"/>
      <c r="B10" s="6"/>
      <c r="D10" s="6"/>
      <c r="E10" s="6"/>
    </row>
    <row r="11" spans="1:5">
      <c r="A11" s="5" t="s">
        <v>16</v>
      </c>
      <c r="B11" s="7">
        <f>SUM(B6:B10)</f>
        <v>670</v>
      </c>
      <c r="C11" s="1"/>
      <c r="D11" s="1"/>
      <c r="E11" s="7">
        <f>SUM(E6:E10)</f>
        <v>166.29</v>
      </c>
    </row>
    <row r="13" spans="1:5">
      <c r="A13" s="5" t="s">
        <v>17</v>
      </c>
      <c r="B13">
        <f>+B11-E11</f>
        <v>503.71000000000004</v>
      </c>
    </row>
    <row r="17" spans="1:5">
      <c r="A17" s="4" t="s">
        <v>7</v>
      </c>
    </row>
    <row r="18" spans="1:5">
      <c r="A18" s="1" t="s">
        <v>2</v>
      </c>
      <c r="B18" s="1"/>
      <c r="C18" s="1"/>
      <c r="D18" s="1" t="s">
        <v>3</v>
      </c>
    </row>
    <row r="20" spans="1:5">
      <c r="A20" s="6" t="s">
        <v>0</v>
      </c>
      <c r="B20" s="6">
        <v>650</v>
      </c>
      <c r="D20" s="6" t="s">
        <v>9</v>
      </c>
      <c r="E20" s="6">
        <v>50</v>
      </c>
    </row>
    <row r="21" spans="1:5">
      <c r="A21" s="6" t="s">
        <v>19</v>
      </c>
      <c r="B21" s="6">
        <v>350</v>
      </c>
      <c r="D21" s="6" t="s">
        <v>5</v>
      </c>
      <c r="E21" s="6">
        <f>13.5*4</f>
        <v>54</v>
      </c>
    </row>
    <row r="22" spans="1:5">
      <c r="A22" s="6" t="s">
        <v>8</v>
      </c>
      <c r="B22" s="6">
        <v>500</v>
      </c>
      <c r="D22" s="6" t="s">
        <v>11</v>
      </c>
      <c r="E22" s="6">
        <v>500</v>
      </c>
    </row>
    <row r="23" spans="1:5">
      <c r="A23" s="6"/>
      <c r="B23" s="6"/>
      <c r="D23" s="6" t="s">
        <v>6</v>
      </c>
      <c r="E23" s="6">
        <v>60</v>
      </c>
    </row>
    <row r="24" spans="1:5">
      <c r="A24" s="6" t="s">
        <v>14</v>
      </c>
      <c r="B24" s="6">
        <f>19*90</f>
        <v>1710</v>
      </c>
      <c r="D24" s="6" t="s">
        <v>18</v>
      </c>
      <c r="E24" s="6">
        <v>2244</v>
      </c>
    </row>
    <row r="25" spans="1:5">
      <c r="A25" s="6"/>
      <c r="B25" s="6"/>
      <c r="D25" s="6" t="s">
        <v>20</v>
      </c>
      <c r="E25" s="6">
        <v>50</v>
      </c>
    </row>
    <row r="26" spans="1:5">
      <c r="A26" s="6"/>
      <c r="B26" s="6"/>
      <c r="D26" s="6" t="s">
        <v>10</v>
      </c>
      <c r="E26" s="6">
        <v>50</v>
      </c>
    </row>
    <row r="28" spans="1:5">
      <c r="A28" s="5" t="s">
        <v>16</v>
      </c>
      <c r="B28" s="7">
        <f>SUM(B20:B27)</f>
        <v>3210</v>
      </c>
      <c r="C28" s="1"/>
      <c r="D28" s="1"/>
      <c r="E28" s="7">
        <f>SUM(E20:E27)</f>
        <v>3008</v>
      </c>
    </row>
    <row r="30" spans="1:5">
      <c r="A30" s="5" t="s">
        <v>17</v>
      </c>
      <c r="B30">
        <f>+B28-E28</f>
        <v>202</v>
      </c>
    </row>
    <row r="31" spans="1:5">
      <c r="A31" s="5" t="s">
        <v>15</v>
      </c>
      <c r="B31">
        <f>+B13+B30</f>
        <v>705.71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compte résultat (2019)</vt:lpstr>
      <vt:lpstr>compte résultat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 ID DC</dc:creator>
  <cp:lastModifiedBy>Danielle</cp:lastModifiedBy>
  <cp:lastPrinted>2019-07-18T16:07:04Z</cp:lastPrinted>
  <dcterms:created xsi:type="dcterms:W3CDTF">2018-03-16T16:07:32Z</dcterms:created>
  <dcterms:modified xsi:type="dcterms:W3CDTF">2019-07-18T16:24:37Z</dcterms:modified>
</cp:coreProperties>
</file>