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715" windowHeight="9795"/>
  </bookViews>
  <sheets>
    <sheet name="Rémunérations" sheetId="2" r:id="rId1"/>
    <sheet name="Feuil1" sheetId="1" r:id="rId2"/>
    <sheet name="Feuil3" sheetId="3" r:id="rId3"/>
  </sheets>
  <calcPr calcId="145621"/>
</workbook>
</file>

<file path=xl/calcChain.xml><?xml version="1.0" encoding="utf-8"?>
<calcChain xmlns="http://schemas.openxmlformats.org/spreadsheetml/2006/main">
  <c r="I10" i="2" l="1"/>
  <c r="M10" i="2"/>
  <c r="L10" i="2"/>
  <c r="Q10" i="2"/>
  <c r="P10" i="2"/>
  <c r="U10" i="2"/>
  <c r="T10" i="2"/>
  <c r="AG10" i="2"/>
  <c r="AF10" i="2"/>
  <c r="AC10" i="2"/>
  <c r="AB10" i="2"/>
  <c r="Y10" i="2"/>
  <c r="X10" i="2"/>
  <c r="AL9" i="2"/>
  <c r="AN9" i="2" s="1"/>
  <c r="AE10" i="2"/>
  <c r="AD10" i="2"/>
  <c r="AA10" i="2"/>
  <c r="Z10" i="2"/>
  <c r="AH9" i="2"/>
  <c r="AH8" i="2"/>
  <c r="AJ8" i="2" s="1"/>
  <c r="AJ9" i="2"/>
  <c r="AH7" i="2"/>
  <c r="AJ7" i="2" s="1"/>
  <c r="AI7" i="2"/>
  <c r="AM7" i="2" s="1"/>
  <c r="AO7" i="2" s="1"/>
  <c r="AI8" i="2"/>
  <c r="AK8" i="2" s="1"/>
  <c r="AI9" i="2"/>
  <c r="AM9" i="2" s="1"/>
  <c r="AO9" i="2" s="1"/>
  <c r="AG8" i="2"/>
  <c r="AG9" i="2"/>
  <c r="AG7" i="2"/>
  <c r="AF8" i="2"/>
  <c r="AF9" i="2"/>
  <c r="AF7" i="2"/>
  <c r="AC8" i="2"/>
  <c r="AC9" i="2"/>
  <c r="AC7" i="2"/>
  <c r="AB8" i="2"/>
  <c r="AB9" i="2"/>
  <c r="AB7" i="2"/>
  <c r="X7" i="2"/>
  <c r="Y8" i="2"/>
  <c r="Y9" i="2"/>
  <c r="Y7" i="2"/>
  <c r="X8" i="2"/>
  <c r="X9" i="2"/>
  <c r="U8" i="2"/>
  <c r="U9" i="2"/>
  <c r="U7" i="2"/>
  <c r="T8" i="2"/>
  <c r="T9" i="2"/>
  <c r="T7" i="2"/>
  <c r="Q8" i="2"/>
  <c r="Q9" i="2"/>
  <c r="Q7" i="2"/>
  <c r="P8" i="2"/>
  <c r="P9" i="2"/>
  <c r="P7" i="2"/>
  <c r="O10" i="2"/>
  <c r="R10" i="2"/>
  <c r="S10" i="2"/>
  <c r="V10" i="2"/>
  <c r="W10" i="2"/>
  <c r="N10" i="2"/>
  <c r="K10" i="2"/>
  <c r="J10" i="2"/>
  <c r="L8" i="2"/>
  <c r="L9" i="2"/>
  <c r="M8" i="2"/>
  <c r="M9" i="2"/>
  <c r="M7" i="2"/>
  <c r="L7" i="2"/>
  <c r="I8" i="2"/>
  <c r="I9" i="2"/>
  <c r="I7" i="2"/>
  <c r="F8" i="2"/>
  <c r="F9" i="2"/>
  <c r="F7" i="2"/>
  <c r="G10" i="2"/>
  <c r="H10" i="2"/>
  <c r="D10" i="2"/>
  <c r="E10" i="2"/>
  <c r="C10" i="2"/>
  <c r="AH10" i="2" l="1"/>
  <c r="AJ10" i="2" s="1"/>
  <c r="AL8" i="2"/>
  <c r="AN8" i="2" s="1"/>
  <c r="AK7" i="2"/>
  <c r="AK9" i="2"/>
  <c r="AL7" i="2"/>
  <c r="AN7" i="2" s="1"/>
  <c r="AM8" i="2"/>
  <c r="AO8" i="2" s="1"/>
  <c r="AI10" i="2"/>
  <c r="F10" i="2"/>
  <c r="F6" i="1"/>
  <c r="F7" i="1"/>
  <c r="F8" i="1"/>
  <c r="F5" i="1"/>
  <c r="D8" i="1"/>
  <c r="E8" i="1"/>
  <c r="C8" i="1"/>
  <c r="AL10" i="2" l="1"/>
  <c r="AN10" i="2" s="1"/>
  <c r="AK10" i="2"/>
  <c r="AM10" i="2"/>
  <c r="AO10" i="2" s="1"/>
</calcChain>
</file>

<file path=xl/sharedStrings.xml><?xml version="1.0" encoding="utf-8"?>
<sst xmlns="http://schemas.openxmlformats.org/spreadsheetml/2006/main" count="57" uniqueCount="53">
  <si>
    <t>Femmes</t>
  </si>
  <si>
    <t>Hommes</t>
  </si>
  <si>
    <t>Total</t>
  </si>
  <si>
    <t>Catégorie</t>
  </si>
  <si>
    <t>A</t>
  </si>
  <si>
    <t>B</t>
  </si>
  <si>
    <t>C</t>
  </si>
  <si>
    <t>Féminiasation de la catégorie</t>
  </si>
  <si>
    <t>Répartition effectifs ville</t>
  </si>
  <si>
    <t>66% des rémunérations de la catégorie</t>
  </si>
  <si>
    <t>CATEGORIE HIERARCHIQUE</t>
  </si>
  <si>
    <t>Agents</t>
  </si>
  <si>
    <t>Rémunération Femmes</t>
  </si>
  <si>
    <t>Rémunérations Hommes</t>
  </si>
  <si>
    <t>Dont primes femmes</t>
  </si>
  <si>
    <t>Dont primes hommes</t>
  </si>
  <si>
    <t>dont NBI femmes</t>
  </si>
  <si>
    <t>dont NBI hommes</t>
  </si>
  <si>
    <t>dont CTI femmes</t>
  </si>
  <si>
    <t>dont CTI hommes</t>
  </si>
  <si>
    <t>dont Hsupp femmes</t>
  </si>
  <si>
    <t>dont Hsupp hommes</t>
  </si>
  <si>
    <t>dont SFT femmes</t>
  </si>
  <si>
    <t>dont SFT hommes</t>
  </si>
  <si>
    <t>dont IR femmes</t>
  </si>
  <si>
    <t>dont IR hommes</t>
  </si>
  <si>
    <t>CATEGORIE A</t>
  </si>
  <si>
    <t>CATEGORIE B</t>
  </si>
  <si>
    <t>CATEGORIE C</t>
  </si>
  <si>
    <t>Part femmes</t>
  </si>
  <si>
    <t>Part rémunération femmes</t>
  </si>
  <si>
    <t>Part des primes dans la rémunération femmes</t>
  </si>
  <si>
    <t>Part des primes dans la rémunération hommes</t>
  </si>
  <si>
    <t>Part CTI dans rem femmes</t>
  </si>
  <si>
    <t>Part NBI rem femmes</t>
  </si>
  <si>
    <t>Prt NBI rem Hommes</t>
  </si>
  <si>
    <t>Part HSUPP rem femmes</t>
  </si>
  <si>
    <t>Part Hsupp rem hommes</t>
  </si>
  <si>
    <t>Part SFT rem femmes</t>
  </si>
  <si>
    <t>Part SFT rem hommes</t>
  </si>
  <si>
    <t>Part IR rem femmes</t>
  </si>
  <si>
    <t>Part IR rem Hommes</t>
  </si>
  <si>
    <t>Part CTI dans primes hommes</t>
  </si>
  <si>
    <t>Total primes femmes</t>
  </si>
  <si>
    <t>Total NBI SFT CTI HS IR hommes</t>
  </si>
  <si>
    <t>Part autres primes dont IFSE femme</t>
  </si>
  <si>
    <t>Part autres primes dont IFSE homme</t>
  </si>
  <si>
    <t>Autres primes femmes</t>
  </si>
  <si>
    <t>Autres primes hommes</t>
  </si>
  <si>
    <t>Part NBI SFT ,,, primes femmes dans le total des primes</t>
  </si>
  <si>
    <t>Part NBI SFT,,, dans primes hommes dans total primes</t>
  </si>
  <si>
    <t>Source: Rapport Social Unique Ville 2022</t>
  </si>
  <si>
    <t>Répartition des rémunérations femme-homme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</si>
</sst>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8"/>
      <color rgb="FF333333"/>
      <name val="Arial"/>
      <family val="2"/>
    </font>
    <font>
      <sz val="8"/>
      <color theme="0"/>
      <name val="Arial"/>
      <family val="2"/>
    </font>
    <font>
      <b/>
      <sz val="8"/>
      <color rgb="FF333333"/>
      <name val="Arial"/>
      <family val="2"/>
    </font>
    <font>
      <b/>
      <sz val="8"/>
      <color rgb="FFFF0000"/>
      <name val="Arial"/>
      <family val="2"/>
    </font>
    <font>
      <sz val="10"/>
      <name val="Arial"/>
      <family val="2"/>
    </font>
    <font>
      <b/>
      <sz val="8"/>
      <name val="Arial"/>
      <family val="2"/>
    </font>
    <font>
      <b/>
      <sz val="10"/>
      <name val="Arial"/>
      <family val="2"/>
    </font>
    <font>
      <b/>
      <sz val="11"/>
      <color rgb="FFFF0000"/>
      <name val="Calibri"/>
      <family val="2"/>
      <scheme val="minor"/>
    </font>
    <font>
      <b/>
      <sz val="8"/>
      <color rgb="FF7030A0"/>
      <name val="Arial"/>
      <family val="2"/>
    </font>
    <font>
      <sz val="8"/>
      <color rgb="FF7030A0"/>
      <name val="Arial"/>
      <family val="2"/>
    </font>
    <font>
      <sz val="11"/>
      <color rgb="FF7030A0"/>
      <name val="Calibri"/>
      <family val="2"/>
      <scheme val="minor"/>
    </font>
    <font>
      <b/>
      <sz val="18"/>
      <color theme="1"/>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95B3D7"/>
        <bgColor rgb="FFFFFFFF"/>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39997558519241921"/>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60">
    <xf numFmtId="0" fontId="0" fillId="0" borderId="0" xfId="0"/>
    <xf numFmtId="10" fontId="0" fillId="0" borderId="0" xfId="0" applyNumberFormat="1"/>
    <xf numFmtId="9"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4" fontId="0" fillId="0" borderId="1" xfId="0" applyNumberFormat="1" applyBorder="1"/>
    <xf numFmtId="9" fontId="0" fillId="0" borderId="1" xfId="2" applyFont="1" applyBorder="1"/>
    <xf numFmtId="0" fontId="0" fillId="0" borderId="1" xfId="0" applyBorder="1" applyAlignment="1">
      <alignment horizontal="center"/>
    </xf>
    <xf numFmtId="49" fontId="4" fillId="2" borderId="1" xfId="3" applyNumberFormat="1" applyFont="1" applyFill="1" applyBorder="1" applyAlignment="1">
      <alignment horizontal="left" vertical="center" wrapText="1"/>
    </xf>
    <xf numFmtId="49" fontId="6" fillId="3" borderId="1" xfId="3" applyNumberFormat="1" applyFont="1" applyFill="1" applyBorder="1" applyAlignment="1">
      <alignment horizontal="center" vertical="center" wrapText="1"/>
    </xf>
    <xf numFmtId="4" fontId="6" fillId="3" borderId="1" xfId="3" applyNumberFormat="1" applyFont="1" applyFill="1" applyBorder="1" applyAlignment="1">
      <alignment horizontal="right" vertical="center"/>
    </xf>
    <xf numFmtId="165" fontId="6" fillId="0" borderId="1" xfId="1" applyNumberFormat="1" applyFont="1" applyFill="1" applyBorder="1" applyAlignment="1">
      <alignment horizontal="right" vertical="center"/>
    </xf>
    <xf numFmtId="165" fontId="0" fillId="0" borderId="1" xfId="1" applyNumberFormat="1" applyFont="1" applyBorder="1"/>
    <xf numFmtId="165" fontId="0" fillId="5" borderId="1" xfId="1" applyNumberFormat="1" applyFont="1" applyFill="1" applyBorder="1"/>
    <xf numFmtId="165" fontId="0" fillId="0" borderId="6" xfId="1" applyNumberFormat="1" applyFont="1" applyBorder="1"/>
    <xf numFmtId="165" fontId="0" fillId="4" borderId="1" xfId="1" applyNumberFormat="1" applyFont="1" applyFill="1" applyBorder="1"/>
    <xf numFmtId="165" fontId="0" fillId="4" borderId="1" xfId="2" applyNumberFormat="1" applyFont="1" applyFill="1" applyBorder="1"/>
    <xf numFmtId="49" fontId="4" fillId="6" borderId="4" xfId="3" applyNumberFormat="1" applyFont="1" applyFill="1" applyBorder="1" applyAlignment="1">
      <alignment horizontal="center" vertical="center" wrapText="1"/>
    </xf>
    <xf numFmtId="49" fontId="4" fillId="6" borderId="5" xfId="3" applyNumberFormat="1" applyFont="1" applyFill="1" applyBorder="1" applyAlignment="1">
      <alignment horizontal="center" vertical="center" wrapText="1"/>
    </xf>
    <xf numFmtId="9" fontId="0" fillId="6" borderId="1" xfId="2" applyFont="1" applyFill="1" applyBorder="1"/>
    <xf numFmtId="9" fontId="9" fillId="6" borderId="4" xfId="2" applyFont="1" applyFill="1" applyBorder="1" applyAlignment="1">
      <alignment horizontal="center" vertical="center" wrapText="1"/>
    </xf>
    <xf numFmtId="9" fontId="9" fillId="6" borderId="5" xfId="2" applyFont="1" applyFill="1" applyBorder="1" applyAlignment="1">
      <alignment horizontal="center" vertical="center" wrapText="1"/>
    </xf>
    <xf numFmtId="9" fontId="10" fillId="6" borderId="1" xfId="2" applyFont="1" applyFill="1" applyBorder="1"/>
    <xf numFmtId="164" fontId="0" fillId="6" borderId="1" xfId="2" applyNumberFormat="1" applyFont="1" applyFill="1" applyBorder="1"/>
    <xf numFmtId="9" fontId="0" fillId="6" borderId="1" xfId="2" applyNumberFormat="1" applyFont="1" applyFill="1" applyBorder="1"/>
    <xf numFmtId="9" fontId="0" fillId="6" borderId="6" xfId="2" applyFont="1" applyFill="1" applyBorder="1"/>
    <xf numFmtId="165" fontId="2" fillId="4" borderId="1" xfId="2" applyNumberFormat="1" applyFont="1" applyFill="1" applyBorder="1"/>
    <xf numFmtId="165" fontId="0" fillId="4" borderId="6" xfId="2" applyNumberFormat="1" applyFont="1" applyFill="1" applyBorder="1"/>
    <xf numFmtId="165" fontId="0" fillId="0" borderId="1" xfId="0" applyNumberFormat="1" applyBorder="1"/>
    <xf numFmtId="165" fontId="2" fillId="0" borderId="1" xfId="0" applyNumberFormat="1" applyFont="1" applyBorder="1"/>
    <xf numFmtId="165" fontId="10" fillId="0" borderId="1" xfId="1" applyNumberFormat="1" applyFont="1" applyBorder="1"/>
    <xf numFmtId="9" fontId="11" fillId="0" borderId="1" xfId="2" applyFont="1" applyBorder="1"/>
    <xf numFmtId="164" fontId="12" fillId="0" borderId="1" xfId="2" applyNumberFormat="1" applyFont="1" applyFill="1" applyBorder="1" applyAlignment="1">
      <alignment horizontal="right" vertical="center"/>
    </xf>
    <xf numFmtId="9" fontId="13" fillId="0" borderId="1" xfId="2" applyFont="1" applyFill="1" applyBorder="1" applyAlignment="1">
      <alignment horizontal="right" vertical="center"/>
    </xf>
    <xf numFmtId="164" fontId="14" fillId="4" borderId="1" xfId="2" applyNumberFormat="1" applyFont="1" applyFill="1" applyBorder="1"/>
    <xf numFmtId="9" fontId="13" fillId="0" borderId="1" xfId="2" applyNumberFormat="1" applyFont="1" applyFill="1" applyBorder="1" applyAlignment="1">
      <alignment horizontal="right" vertical="center"/>
    </xf>
    <xf numFmtId="9" fontId="12" fillId="0" borderId="1" xfId="2" applyNumberFormat="1" applyFont="1" applyFill="1" applyBorder="1" applyAlignment="1">
      <alignment horizontal="right" vertical="center"/>
    </xf>
    <xf numFmtId="0" fontId="0" fillId="0" borderId="2" xfId="0" applyBorder="1" applyAlignment="1">
      <alignment horizontal="center"/>
    </xf>
    <xf numFmtId="0" fontId="15" fillId="0" borderId="0" xfId="0" applyFont="1" applyAlignment="1">
      <alignment horizontal="center"/>
    </xf>
    <xf numFmtId="49" fontId="4" fillId="4" borderId="4" xfId="3" applyNumberFormat="1" applyFont="1" applyFill="1" applyBorder="1" applyAlignment="1">
      <alignment horizontal="center" vertical="center"/>
    </xf>
    <xf numFmtId="49" fontId="4" fillId="4" borderId="5" xfId="3" applyNumberFormat="1" applyFont="1" applyFill="1" applyBorder="1" applyAlignment="1">
      <alignment horizontal="center" vertical="center"/>
    </xf>
    <xf numFmtId="49" fontId="4" fillId="2" borderId="1" xfId="3" applyNumberFormat="1" applyFont="1" applyFill="1" applyBorder="1" applyAlignment="1">
      <alignment horizontal="center" vertical="center" wrapText="1"/>
    </xf>
    <xf numFmtId="49" fontId="4" fillId="3" borderId="1" xfId="3" applyNumberFormat="1" applyFont="1" applyFill="1" applyBorder="1" applyAlignment="1">
      <alignment horizontal="center" vertical="center"/>
    </xf>
    <xf numFmtId="49" fontId="6" fillId="4" borderId="1" xfId="3" applyNumberFormat="1" applyFont="1" applyFill="1" applyBorder="1" applyAlignment="1">
      <alignment horizontal="center" vertical="center"/>
    </xf>
    <xf numFmtId="49" fontId="4" fillId="4" borderId="1" xfId="3"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49" fontId="4" fillId="4" borderId="4" xfId="3" applyNumberFormat="1" applyFont="1" applyFill="1" applyBorder="1" applyAlignment="1">
      <alignment horizontal="center" vertical="center" wrapText="1"/>
    </xf>
    <xf numFmtId="49" fontId="4" fillId="4" borderId="5" xfId="3"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5" xfId="2" applyFont="1" applyFill="1" applyBorder="1" applyAlignment="1">
      <alignment horizontal="center" vertical="center" wrapText="1"/>
    </xf>
    <xf numFmtId="9" fontId="7" fillId="4" borderId="4" xfId="2" applyFont="1" applyFill="1" applyBorder="1" applyAlignment="1">
      <alignment horizontal="center" vertical="center" wrapText="1"/>
    </xf>
    <xf numFmtId="9" fontId="7" fillId="4" borderId="5" xfId="2" applyFont="1" applyFill="1" applyBorder="1" applyAlignment="1">
      <alignment horizontal="center" vertical="center" wrapText="1"/>
    </xf>
    <xf numFmtId="0" fontId="0" fillId="0" borderId="1" xfId="0" applyBorder="1" applyAlignment="1">
      <alignment horizontal="center" vertical="center" wrapText="1"/>
    </xf>
    <xf numFmtId="49" fontId="5" fillId="7" borderId="3" xfId="3" applyNumberFormat="1" applyFont="1" applyFill="1" applyBorder="1" applyAlignment="1">
      <alignment horizontal="center" vertical="center"/>
    </xf>
    <xf numFmtId="49" fontId="5" fillId="7" borderId="2" xfId="3" applyNumberFormat="1" applyFont="1" applyFill="1" applyBorder="1" applyAlignment="1">
      <alignment horizontal="center" vertical="center"/>
    </xf>
    <xf numFmtId="49" fontId="5" fillId="7" borderId="7" xfId="3" applyNumberFormat="1" applyFont="1" applyFill="1" applyBorder="1" applyAlignment="1">
      <alignment horizontal="center" vertical="center"/>
    </xf>
  </cellXfs>
  <cellStyles count="4">
    <cellStyle name="Milliers" xfId="1" builtinId="3"/>
    <cellStyle name="Normal" xfId="0" builtinId="0"/>
    <cellStyle name="Normal 2 3"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47625</xdr:colOff>
      <xdr:row>11</xdr:row>
      <xdr:rowOff>38099</xdr:rowOff>
    </xdr:from>
    <xdr:ext cx="8553450" cy="436786"/>
    <xdr:sp macro="" textlink="">
      <xdr:nvSpPr>
        <xdr:cNvPr id="2" name="ZoneTexte 1"/>
        <xdr:cNvSpPr txBox="1"/>
      </xdr:nvSpPr>
      <xdr:spPr>
        <a:xfrm>
          <a:off x="2333625" y="3276599"/>
          <a:ext cx="85534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Les</a:t>
          </a:r>
          <a:r>
            <a:rPr lang="fr-FR" sz="1100" baseline="0"/>
            <a:t> femmes représentent 69,8% des agents de catégorie A et perçoivent 67% des rémunérations versés à cette catégorie</a:t>
          </a:r>
        </a:p>
        <a:p>
          <a:r>
            <a:rPr lang="fr-FR" sz="1100" baseline="0"/>
            <a:t>Dans toutes les catégories les femmes perçoivent une part de rémunération inférieure à la part qu'elles représentent dans les effectifs</a:t>
          </a:r>
          <a:endParaRPr lang="fr-FR" sz="1100"/>
        </a:p>
      </xdr:txBody>
    </xdr:sp>
    <xdr:clientData/>
  </xdr:oneCellAnchor>
  <xdr:twoCellAnchor>
    <xdr:from>
      <xdr:col>4</xdr:col>
      <xdr:colOff>342900</xdr:colOff>
      <xdr:row>10</xdr:row>
      <xdr:rowOff>66675</xdr:rowOff>
    </xdr:from>
    <xdr:to>
      <xdr:col>5</xdr:col>
      <xdr:colOff>447675</xdr:colOff>
      <xdr:row>11</xdr:row>
      <xdr:rowOff>0</xdr:rowOff>
    </xdr:to>
    <xdr:cxnSp macro="">
      <xdr:nvCxnSpPr>
        <xdr:cNvPr id="4" name="Connecteur droit avec flèche 3"/>
        <xdr:cNvCxnSpPr/>
      </xdr:nvCxnSpPr>
      <xdr:spPr>
        <a:xfrm flipV="1">
          <a:off x="3390900" y="3114675"/>
          <a:ext cx="8667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561975</xdr:colOff>
      <xdr:row>10</xdr:row>
      <xdr:rowOff>66675</xdr:rowOff>
    </xdr:from>
    <xdr:to>
      <xdr:col>9</xdr:col>
      <xdr:colOff>476250</xdr:colOff>
      <xdr:row>11</xdr:row>
      <xdr:rowOff>9525</xdr:rowOff>
    </xdr:to>
    <xdr:cxnSp macro="">
      <xdr:nvCxnSpPr>
        <xdr:cNvPr id="6" name="Connecteur droit avec flèche 5"/>
        <xdr:cNvCxnSpPr/>
      </xdr:nvCxnSpPr>
      <xdr:spPr>
        <a:xfrm flipH="1" flipV="1">
          <a:off x="7305675" y="3114675"/>
          <a:ext cx="676275" cy="133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600075</xdr:colOff>
      <xdr:row>15</xdr:row>
      <xdr:rowOff>9525</xdr:rowOff>
    </xdr:from>
    <xdr:to>
      <xdr:col>13</xdr:col>
      <xdr:colOff>571500</xdr:colOff>
      <xdr:row>21</xdr:row>
      <xdr:rowOff>57150</xdr:rowOff>
    </xdr:to>
    <xdr:sp macro="" textlink="">
      <xdr:nvSpPr>
        <xdr:cNvPr id="7" name="ZoneTexte 6"/>
        <xdr:cNvSpPr txBox="1"/>
      </xdr:nvSpPr>
      <xdr:spPr>
        <a:xfrm>
          <a:off x="9020175" y="4010025"/>
          <a:ext cx="2409825"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 primes représent une part plus importante</a:t>
          </a:r>
          <a:r>
            <a:rPr lang="fr-FR" sz="1100" baseline="0"/>
            <a:t> dans la rémunération des hommes que dans celle des femmes, toutes catégories confondues: effet plus prégnant dans la catégorie A (+4points)</a:t>
          </a:r>
          <a:endParaRPr lang="fr-FR" sz="1100"/>
        </a:p>
      </xdr:txBody>
    </xdr:sp>
    <xdr:clientData/>
  </xdr:twoCellAnchor>
  <xdr:twoCellAnchor>
    <xdr:from>
      <xdr:col>12</xdr:col>
      <xdr:colOff>352425</xdr:colOff>
      <xdr:row>10</xdr:row>
      <xdr:rowOff>85725</xdr:rowOff>
    </xdr:from>
    <xdr:to>
      <xdr:col>12</xdr:col>
      <xdr:colOff>628650</xdr:colOff>
      <xdr:row>14</xdr:row>
      <xdr:rowOff>142875</xdr:rowOff>
    </xdr:to>
    <xdr:cxnSp macro="">
      <xdr:nvCxnSpPr>
        <xdr:cNvPr id="9" name="Connecteur droit avec flèche 8"/>
        <xdr:cNvCxnSpPr/>
      </xdr:nvCxnSpPr>
      <xdr:spPr>
        <a:xfrm flipH="1" flipV="1">
          <a:off x="10448925" y="3133725"/>
          <a:ext cx="27622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11</xdr:row>
      <xdr:rowOff>104775</xdr:rowOff>
    </xdr:from>
    <xdr:to>
      <xdr:col>19</xdr:col>
      <xdr:colOff>247650</xdr:colOff>
      <xdr:row>21</xdr:row>
      <xdr:rowOff>31750</xdr:rowOff>
    </xdr:to>
    <xdr:sp macro="" textlink="">
      <xdr:nvSpPr>
        <xdr:cNvPr id="10" name="ZoneTexte 9"/>
        <xdr:cNvSpPr txBox="1"/>
      </xdr:nvSpPr>
      <xdr:spPr>
        <a:xfrm>
          <a:off x="14346767" y="4137025"/>
          <a:ext cx="1828800" cy="183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Importance</a:t>
          </a:r>
          <a:r>
            <a:rPr lang="fr-FR" sz="1100" baseline="0"/>
            <a:t> du CTI, versé  à 92% à des femmes dans leur rémunération.Le CTI représente 3% du total des primes versées aux femmes, c'est un nouvel élèment important dans leur rémunération.</a:t>
          </a:r>
          <a:endParaRPr lang="fr-FR" sz="1100"/>
        </a:p>
      </xdr:txBody>
    </xdr:sp>
    <xdr:clientData/>
  </xdr:twoCellAnchor>
  <xdr:twoCellAnchor>
    <xdr:from>
      <xdr:col>23</xdr:col>
      <xdr:colOff>66676</xdr:colOff>
      <xdr:row>11</xdr:row>
      <xdr:rowOff>152400</xdr:rowOff>
    </xdr:from>
    <xdr:to>
      <xdr:col>25</xdr:col>
      <xdr:colOff>38101</xdr:colOff>
      <xdr:row>20</xdr:row>
      <xdr:rowOff>0</xdr:rowOff>
    </xdr:to>
    <xdr:sp macro="" textlink="">
      <xdr:nvSpPr>
        <xdr:cNvPr id="11" name="ZoneTexte 10"/>
        <xdr:cNvSpPr txBox="1"/>
      </xdr:nvSpPr>
      <xdr:spPr>
        <a:xfrm>
          <a:off x="18802351" y="3390900"/>
          <a:ext cx="16002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72% des heures</a:t>
          </a:r>
          <a:r>
            <a:rPr lang="fr-FR" sz="1100" baseline="0"/>
            <a:t> supplémentaires sont payées à des hommes, principalement dans les catégories B et C où ces élèments de rémunérations sont importants</a:t>
          </a:r>
          <a:endParaRPr lang="fr-FR" sz="1100"/>
        </a:p>
      </xdr:txBody>
    </xdr:sp>
    <xdr:clientData/>
  </xdr:twoCellAnchor>
  <xdr:twoCellAnchor>
    <xdr:from>
      <xdr:col>27</xdr:col>
      <xdr:colOff>95250</xdr:colOff>
      <xdr:row>12</xdr:row>
      <xdr:rowOff>57151</xdr:rowOff>
    </xdr:from>
    <xdr:to>
      <xdr:col>29</xdr:col>
      <xdr:colOff>419100</xdr:colOff>
      <xdr:row>15</xdr:row>
      <xdr:rowOff>114301</xdr:rowOff>
    </xdr:to>
    <xdr:sp macro="" textlink="">
      <xdr:nvSpPr>
        <xdr:cNvPr id="12" name="ZoneTexte 11"/>
        <xdr:cNvSpPr txBox="1"/>
      </xdr:nvSpPr>
      <xdr:spPr>
        <a:xfrm>
          <a:off x="22021800" y="3486151"/>
          <a:ext cx="18478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SFT est versé plus </a:t>
          </a:r>
          <a:r>
            <a:rPr lang="fr-FR" sz="1100" baseline="0"/>
            <a:t>majoritairement à des hommes </a:t>
          </a:r>
          <a:endParaRPr lang="fr-FR" sz="1100"/>
        </a:p>
      </xdr:txBody>
    </xdr:sp>
    <xdr:clientData/>
  </xdr:twoCellAnchor>
  <xdr:twoCellAnchor>
    <xdr:from>
      <xdr:col>37</xdr:col>
      <xdr:colOff>638175</xdr:colOff>
      <xdr:row>11</xdr:row>
      <xdr:rowOff>142875</xdr:rowOff>
    </xdr:from>
    <xdr:to>
      <xdr:col>40</xdr:col>
      <xdr:colOff>657225</xdr:colOff>
      <xdr:row>18</xdr:row>
      <xdr:rowOff>133350</xdr:rowOff>
    </xdr:to>
    <xdr:sp macro="" textlink="">
      <xdr:nvSpPr>
        <xdr:cNvPr id="13" name="ZoneTexte 12"/>
        <xdr:cNvSpPr txBox="1"/>
      </xdr:nvSpPr>
      <xdr:spPr>
        <a:xfrm>
          <a:off x="30594300" y="3381375"/>
          <a:ext cx="2790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 "autres</a:t>
          </a:r>
          <a:r>
            <a:rPr lang="fr-FR" sz="1100" baseline="0"/>
            <a:t> primes" dont IFSE  et CIA (primes variables et ajustables par l'administration contrairement aux primes précitées)  comptent pour une part supérieure dans le salaire des femmes que dans celui des hommes, SAUF pour la catégorie A </a:t>
          </a:r>
          <a:endParaRPr lang="fr-FR" sz="1100"/>
        </a:p>
      </xdr:txBody>
    </xdr:sp>
    <xdr:clientData/>
  </xdr:twoCellAnchor>
  <xdr:twoCellAnchor editAs="oneCell">
    <xdr:from>
      <xdr:col>0</xdr:col>
      <xdr:colOff>390525</xdr:colOff>
      <xdr:row>0</xdr:row>
      <xdr:rowOff>19050</xdr:rowOff>
    </xdr:from>
    <xdr:to>
      <xdr:col>1</xdr:col>
      <xdr:colOff>676275</xdr:colOff>
      <xdr:row>2</xdr:row>
      <xdr:rowOff>581025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9050"/>
          <a:ext cx="1047750" cy="1047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0"/>
  <sheetViews>
    <sheetView tabSelected="1" zoomScale="90" zoomScaleNormal="90" workbookViewId="0">
      <selection activeCell="H16" sqref="H16"/>
    </sheetView>
  </sheetViews>
  <sheetFormatPr baseColWidth="10" defaultRowHeight="15" x14ac:dyDescent="0.25"/>
  <cols>
    <col min="7" max="7" width="16.42578125" bestFit="1" customWidth="1"/>
    <col min="8" max="8" width="16.140625" customWidth="1"/>
    <col min="10" max="10" width="15" customWidth="1"/>
    <col min="11" max="11" width="14.7109375" customWidth="1"/>
    <col min="14" max="15" width="13.140625" customWidth="1"/>
    <col min="18" max="18" width="12.85546875" customWidth="1"/>
    <col min="21" max="21" width="12.7109375" bestFit="1" customWidth="1"/>
    <col min="22" max="22" width="13" customWidth="1"/>
    <col min="23" max="23" width="14.140625" customWidth="1"/>
    <col min="24" max="24" width="11.7109375" bestFit="1" customWidth="1"/>
    <col min="25" max="25" width="12.7109375" bestFit="1" customWidth="1"/>
    <col min="26" max="26" width="13" customWidth="1"/>
    <col min="27" max="27" width="14" customWidth="1"/>
    <col min="30" max="31" width="14.42578125" customWidth="1"/>
    <col min="34" max="34" width="14.28515625" customWidth="1"/>
    <col min="35" max="35" width="13.7109375" bestFit="1" customWidth="1"/>
    <col min="38" max="38" width="15.28515625" customWidth="1"/>
    <col min="39" max="39" width="14.85546875" customWidth="1"/>
  </cols>
  <sheetData>
    <row r="1" spans="2:41" ht="23.25" x14ac:dyDescent="0.35">
      <c r="K1" s="39" t="s">
        <v>51</v>
      </c>
      <c r="L1" s="39"/>
      <c r="M1" s="39"/>
      <c r="N1" s="39"/>
      <c r="O1" s="39"/>
      <c r="P1" s="39"/>
    </row>
    <row r="3" spans="2:41" ht="57.75" customHeight="1" x14ac:dyDescent="0.25"/>
    <row r="4" spans="2:41" ht="26.25" customHeight="1" x14ac:dyDescent="0.25">
      <c r="B4" s="42" t="s">
        <v>10</v>
      </c>
      <c r="C4" s="57" t="s">
        <v>52</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9"/>
    </row>
    <row r="5" spans="2:41" ht="60" customHeight="1" x14ac:dyDescent="0.25">
      <c r="B5" s="42"/>
      <c r="C5" s="43" t="s">
        <v>0</v>
      </c>
      <c r="D5" s="43" t="s">
        <v>1</v>
      </c>
      <c r="E5" s="43" t="s">
        <v>11</v>
      </c>
      <c r="F5" s="44" t="s">
        <v>29</v>
      </c>
      <c r="G5" s="45" t="s">
        <v>12</v>
      </c>
      <c r="H5" s="45" t="s">
        <v>13</v>
      </c>
      <c r="I5" s="45" t="s">
        <v>30</v>
      </c>
      <c r="J5" s="54" t="s">
        <v>14</v>
      </c>
      <c r="K5" s="50" t="s">
        <v>15</v>
      </c>
      <c r="L5" s="21" t="s">
        <v>31</v>
      </c>
      <c r="M5" s="21" t="s">
        <v>32</v>
      </c>
      <c r="N5" s="50" t="s">
        <v>16</v>
      </c>
      <c r="O5" s="50" t="s">
        <v>17</v>
      </c>
      <c r="P5" s="48" t="s">
        <v>34</v>
      </c>
      <c r="Q5" s="48" t="s">
        <v>35</v>
      </c>
      <c r="R5" s="40" t="s">
        <v>18</v>
      </c>
      <c r="S5" s="50" t="s">
        <v>19</v>
      </c>
      <c r="T5" s="18" t="s">
        <v>33</v>
      </c>
      <c r="U5" s="48" t="s">
        <v>42</v>
      </c>
      <c r="V5" s="52" t="s">
        <v>20</v>
      </c>
      <c r="W5" s="50" t="s">
        <v>21</v>
      </c>
      <c r="X5" s="18" t="s">
        <v>36</v>
      </c>
      <c r="Y5" s="18" t="s">
        <v>37</v>
      </c>
      <c r="Z5" s="40" t="s">
        <v>22</v>
      </c>
      <c r="AA5" s="50" t="s">
        <v>23</v>
      </c>
      <c r="AB5" s="18" t="s">
        <v>38</v>
      </c>
      <c r="AC5" s="18" t="s">
        <v>39</v>
      </c>
      <c r="AD5" s="40" t="s">
        <v>24</v>
      </c>
      <c r="AE5" s="46" t="s">
        <v>25</v>
      </c>
      <c r="AF5" s="48" t="s">
        <v>40</v>
      </c>
      <c r="AG5" s="48" t="s">
        <v>41</v>
      </c>
      <c r="AH5" s="56" t="s">
        <v>43</v>
      </c>
      <c r="AI5" s="56" t="s">
        <v>44</v>
      </c>
      <c r="AJ5" s="56" t="s">
        <v>49</v>
      </c>
      <c r="AK5" s="56" t="s">
        <v>50</v>
      </c>
      <c r="AL5" s="56" t="s">
        <v>47</v>
      </c>
      <c r="AM5" s="56" t="s">
        <v>48</v>
      </c>
      <c r="AN5" s="56" t="s">
        <v>45</v>
      </c>
      <c r="AO5" s="56" t="s">
        <v>46</v>
      </c>
    </row>
    <row r="6" spans="2:41" ht="60" customHeight="1" x14ac:dyDescent="0.25">
      <c r="B6" s="42"/>
      <c r="C6" s="43"/>
      <c r="D6" s="43"/>
      <c r="E6" s="43"/>
      <c r="F6" s="44"/>
      <c r="G6" s="45"/>
      <c r="H6" s="45"/>
      <c r="I6" s="45"/>
      <c r="J6" s="55"/>
      <c r="K6" s="51"/>
      <c r="L6" s="22"/>
      <c r="M6" s="22"/>
      <c r="N6" s="51"/>
      <c r="O6" s="51"/>
      <c r="P6" s="49"/>
      <c r="Q6" s="49"/>
      <c r="R6" s="41"/>
      <c r="S6" s="51"/>
      <c r="T6" s="19"/>
      <c r="U6" s="49"/>
      <c r="V6" s="53"/>
      <c r="W6" s="51"/>
      <c r="X6" s="19"/>
      <c r="Y6" s="19"/>
      <c r="Z6" s="41"/>
      <c r="AA6" s="51"/>
      <c r="AB6" s="19"/>
      <c r="AC6" s="19"/>
      <c r="AD6" s="41"/>
      <c r="AE6" s="47"/>
      <c r="AF6" s="49"/>
      <c r="AG6" s="49"/>
      <c r="AH6" s="56"/>
      <c r="AI6" s="56"/>
      <c r="AJ6" s="56"/>
      <c r="AK6" s="56"/>
      <c r="AL6" s="56"/>
      <c r="AM6" s="56"/>
      <c r="AN6" s="56"/>
      <c r="AO6" s="56"/>
    </row>
    <row r="7" spans="2:41" x14ac:dyDescent="0.25">
      <c r="B7" s="9" t="s">
        <v>26</v>
      </c>
      <c r="C7" s="6">
        <v>4503</v>
      </c>
      <c r="D7" s="6">
        <v>1946.6</v>
      </c>
      <c r="E7" s="6">
        <v>6449.6</v>
      </c>
      <c r="F7" s="37">
        <f>C7/E7</f>
        <v>0.69818283304390971</v>
      </c>
      <c r="G7" s="12">
        <v>227902127</v>
      </c>
      <c r="H7" s="12">
        <v>112491407</v>
      </c>
      <c r="I7" s="36">
        <f>G7/(G7+H7)</f>
        <v>0.66952542935201587</v>
      </c>
      <c r="J7" s="31">
        <v>55950084</v>
      </c>
      <c r="K7" s="31">
        <v>31912582</v>
      </c>
      <c r="L7" s="23">
        <f t="shared" ref="L7:M10" si="0">J7/G7</f>
        <v>0.24550049065579804</v>
      </c>
      <c r="M7" s="23">
        <f t="shared" si="0"/>
        <v>0.28368906435671126</v>
      </c>
      <c r="N7" s="13">
        <v>1630518</v>
      </c>
      <c r="O7" s="13">
        <v>693475</v>
      </c>
      <c r="P7" s="20">
        <f>N7/J7</f>
        <v>2.9142369116014196E-2</v>
      </c>
      <c r="Q7" s="20">
        <f>O7/K7</f>
        <v>2.1730457284841447E-2</v>
      </c>
      <c r="R7" s="31">
        <v>1557724</v>
      </c>
      <c r="S7" s="13">
        <v>165209</v>
      </c>
      <c r="T7" s="20">
        <f>R7/J7</f>
        <v>2.7841316556379076E-2</v>
      </c>
      <c r="U7" s="20">
        <f>S7/K7</f>
        <v>5.1769236346968098E-3</v>
      </c>
      <c r="V7" s="14">
        <v>4724800</v>
      </c>
      <c r="W7" s="14">
        <v>1331133</v>
      </c>
      <c r="X7" s="20">
        <f>V7/J7</f>
        <v>8.444670074132507E-2</v>
      </c>
      <c r="Y7" s="20">
        <f>W7/K7</f>
        <v>4.1711855217481303E-2</v>
      </c>
      <c r="Z7" s="13">
        <v>1427652</v>
      </c>
      <c r="AA7" s="13">
        <v>644162</v>
      </c>
      <c r="AB7" s="26">
        <f>Z7/J7</f>
        <v>2.5516530055611712E-2</v>
      </c>
      <c r="AC7" s="26">
        <f>AA7/K7</f>
        <v>2.0185204694499491E-2</v>
      </c>
      <c r="AD7" s="15">
        <v>4724800</v>
      </c>
      <c r="AE7" s="15">
        <v>2192487</v>
      </c>
      <c r="AF7" s="20">
        <f>AD7/J7</f>
        <v>8.444670074132507E-2</v>
      </c>
      <c r="AG7" s="20">
        <f>AE7/K7</f>
        <v>6.8702902197008059E-2</v>
      </c>
      <c r="AH7" s="29">
        <f>N7+V7+Z7+AD7+R7</f>
        <v>14065494</v>
      </c>
      <c r="AI7" s="29">
        <f>AE7+AA7+W7+S7+O7</f>
        <v>5026466</v>
      </c>
      <c r="AJ7" s="32">
        <f>AH7/J7</f>
        <v>0.25139361721065512</v>
      </c>
      <c r="AK7" s="7">
        <f>AI7/K7</f>
        <v>0.15750734302852712</v>
      </c>
      <c r="AL7" s="29">
        <f>J7-AH7</f>
        <v>41884590</v>
      </c>
      <c r="AM7" s="30">
        <f>K7-AI7</f>
        <v>26886116</v>
      </c>
      <c r="AN7" s="7">
        <f>AL7/J7</f>
        <v>0.74860638278934488</v>
      </c>
      <c r="AO7" s="32">
        <f>AM7/K7</f>
        <v>0.84249265697147291</v>
      </c>
    </row>
    <row r="8" spans="2:41" x14ac:dyDescent="0.25">
      <c r="B8" s="9" t="s">
        <v>27</v>
      </c>
      <c r="C8" s="5">
        <v>7327.5</v>
      </c>
      <c r="D8" s="5">
        <v>4093.3</v>
      </c>
      <c r="E8" s="5">
        <v>11420.7</v>
      </c>
      <c r="F8" s="37">
        <f t="shared" ref="F8:F10" si="1">C8/E8</f>
        <v>0.64159815072631265</v>
      </c>
      <c r="G8" s="12">
        <v>249834079</v>
      </c>
      <c r="H8" s="12">
        <v>169530497</v>
      </c>
      <c r="I8" s="34">
        <f>G8/(G8+H8)</f>
        <v>0.59574435538398929</v>
      </c>
      <c r="J8" s="31">
        <v>52089322</v>
      </c>
      <c r="K8" s="31">
        <v>41392770</v>
      </c>
      <c r="L8" s="23">
        <f t="shared" si="0"/>
        <v>0.20849566323575897</v>
      </c>
      <c r="M8" s="23">
        <f t="shared" si="0"/>
        <v>0.24416120245314918</v>
      </c>
      <c r="N8" s="13">
        <v>1489827</v>
      </c>
      <c r="O8" s="13">
        <v>936772</v>
      </c>
      <c r="P8" s="20">
        <f t="shared" ref="P8:P9" si="2">N8/J8</f>
        <v>2.8601389743563951E-2</v>
      </c>
      <c r="Q8" s="20">
        <f t="shared" ref="Q8:Q9" si="3">O8/K8</f>
        <v>2.2631295272097035E-2</v>
      </c>
      <c r="R8" s="31">
        <v>197939</v>
      </c>
      <c r="S8" s="13">
        <v>1592</v>
      </c>
      <c r="T8" s="24">
        <f t="shared" ref="T8:T9" si="4">R8/J8</f>
        <v>3.7999918678150581E-3</v>
      </c>
      <c r="U8" s="25">
        <f t="shared" ref="U8:U9" si="5">S8/K8</f>
        <v>3.8460822989135541E-5</v>
      </c>
      <c r="V8" s="31">
        <v>924443</v>
      </c>
      <c r="W8" s="13">
        <v>4454271</v>
      </c>
      <c r="X8" s="20">
        <f t="shared" ref="X8:X9" si="6">V8/J8</f>
        <v>1.7747264976879524E-2</v>
      </c>
      <c r="Y8" s="20">
        <f t="shared" ref="Y8:Y9" si="7">W8/K8</f>
        <v>0.10760987969638176</v>
      </c>
      <c r="Z8" s="13">
        <v>2257788</v>
      </c>
      <c r="AA8" s="13">
        <v>1532667</v>
      </c>
      <c r="AB8" s="26">
        <f t="shared" ref="AB8:AB9" si="8">Z8/J8</f>
        <v>4.3344545740103893E-2</v>
      </c>
      <c r="AC8" s="26">
        <f t="shared" ref="AC8:AC9" si="9">AA8/K8</f>
        <v>3.7027408409729526E-2</v>
      </c>
      <c r="AD8" s="15">
        <v>5439341</v>
      </c>
      <c r="AE8" s="15">
        <v>3408064</v>
      </c>
      <c r="AF8" s="20">
        <f t="shared" ref="AF8:AF9" si="10">AD8/J8</f>
        <v>0.10442334035371012</v>
      </c>
      <c r="AG8" s="20">
        <f t="shared" ref="AG8:AG9" si="11">AE8/K8</f>
        <v>8.2334765225907811E-2</v>
      </c>
      <c r="AH8" s="29">
        <f t="shared" ref="AH8:AH10" si="12">N8+V8+Z8+AD8+R8</f>
        <v>10309338</v>
      </c>
      <c r="AI8" s="29">
        <f>AE8+AA8+W8+S8+O8</f>
        <v>10333366</v>
      </c>
      <c r="AJ8" s="7">
        <f t="shared" ref="AJ8:AJ10" si="13">AH8/J8</f>
        <v>0.19791653268207254</v>
      </c>
      <c r="AK8" s="7">
        <f>AI8/K8</f>
        <v>0.24964180942710526</v>
      </c>
      <c r="AL8" s="29">
        <f t="shared" ref="AL8:AL10" si="14">J8-AH8</f>
        <v>41779984</v>
      </c>
      <c r="AM8" s="30">
        <f t="shared" ref="AM8:AM10" si="15">K8-AI8</f>
        <v>31059404</v>
      </c>
      <c r="AN8" s="7">
        <f t="shared" ref="AN8:AN10" si="16">AL8/J8</f>
        <v>0.80208346731792746</v>
      </c>
      <c r="AO8" s="7">
        <f t="shared" ref="AO8:AO10" si="17">AM8/K8</f>
        <v>0.75035819057289477</v>
      </c>
    </row>
    <row r="9" spans="2:41" x14ac:dyDescent="0.25">
      <c r="B9" s="9" t="s">
        <v>28</v>
      </c>
      <c r="C9" s="5">
        <v>11233.7</v>
      </c>
      <c r="D9" s="5">
        <v>14608.6</v>
      </c>
      <c r="E9" s="5">
        <v>25842.3</v>
      </c>
      <c r="F9" s="33">
        <f t="shared" si="1"/>
        <v>0.43470201955708282</v>
      </c>
      <c r="G9" s="12">
        <v>345661013</v>
      </c>
      <c r="H9" s="12">
        <v>474702192</v>
      </c>
      <c r="I9" s="34">
        <f>G9/(G9+H9)</f>
        <v>0.42135119041571351</v>
      </c>
      <c r="J9" s="13">
        <v>59291577</v>
      </c>
      <c r="K9" s="13">
        <v>91707039</v>
      </c>
      <c r="L9" s="23">
        <f t="shared" si="0"/>
        <v>0.17153099357491033</v>
      </c>
      <c r="M9" s="23">
        <f t="shared" si="0"/>
        <v>0.19318857284737376</v>
      </c>
      <c r="N9" s="13">
        <v>2135473</v>
      </c>
      <c r="O9" s="13">
        <v>2012753</v>
      </c>
      <c r="P9" s="20">
        <f t="shared" si="2"/>
        <v>3.6016464868188616E-2</v>
      </c>
      <c r="Q9" s="20">
        <f t="shared" si="3"/>
        <v>2.1947639155594154E-2</v>
      </c>
      <c r="R9" s="13">
        <v>72870</v>
      </c>
      <c r="S9" s="13">
        <v>0</v>
      </c>
      <c r="T9" s="20">
        <f t="shared" si="4"/>
        <v>1.2290109942597748E-3</v>
      </c>
      <c r="U9" s="25">
        <f t="shared" si="5"/>
        <v>0</v>
      </c>
      <c r="V9" s="13">
        <v>1816276</v>
      </c>
      <c r="W9" s="13">
        <v>13272936</v>
      </c>
      <c r="X9" s="20">
        <f t="shared" si="6"/>
        <v>3.0632951456157086E-2</v>
      </c>
      <c r="Y9" s="20">
        <f t="shared" si="7"/>
        <v>0.14473192183208533</v>
      </c>
      <c r="Z9" s="13">
        <v>3883496</v>
      </c>
      <c r="AA9" s="13">
        <v>6540899</v>
      </c>
      <c r="AB9" s="26">
        <f t="shared" si="8"/>
        <v>6.5498274738079579E-2</v>
      </c>
      <c r="AC9" s="26">
        <f t="shared" si="9"/>
        <v>7.1323848979575055E-2</v>
      </c>
      <c r="AD9" s="15">
        <v>7719161</v>
      </c>
      <c r="AE9" s="15">
        <v>10175190</v>
      </c>
      <c r="AF9" s="20">
        <f t="shared" si="10"/>
        <v>0.13018984129904321</v>
      </c>
      <c r="AG9" s="20">
        <f t="shared" si="11"/>
        <v>0.110953206111038</v>
      </c>
      <c r="AH9" s="29">
        <f t="shared" si="12"/>
        <v>15627276</v>
      </c>
      <c r="AI9" s="29">
        <f t="shared" ref="AI9" si="18">AE9+AA9+W9+S9+O9</f>
        <v>32001778</v>
      </c>
      <c r="AJ9" s="7">
        <f t="shared" si="13"/>
        <v>0.26356654335572827</v>
      </c>
      <c r="AK9" s="7">
        <f>AI9/K9</f>
        <v>0.34895661607829254</v>
      </c>
      <c r="AL9" s="29">
        <f t="shared" si="14"/>
        <v>43664301</v>
      </c>
      <c r="AM9" s="30">
        <f t="shared" si="15"/>
        <v>59705261</v>
      </c>
      <c r="AN9" s="7">
        <f t="shared" si="16"/>
        <v>0.73643345664427173</v>
      </c>
      <c r="AO9" s="7">
        <f t="shared" si="17"/>
        <v>0.65104338392170746</v>
      </c>
    </row>
    <row r="10" spans="2:41" x14ac:dyDescent="0.25">
      <c r="B10" s="10" t="s">
        <v>2</v>
      </c>
      <c r="C10" s="11">
        <f>SUM(C7:C9)</f>
        <v>23064.2</v>
      </c>
      <c r="D10" s="11">
        <f t="shared" ref="D10:E10" si="19">SUM(D7:D9)</f>
        <v>20648.5</v>
      </c>
      <c r="E10" s="11">
        <f t="shared" si="19"/>
        <v>43712.600000000006</v>
      </c>
      <c r="F10" s="33">
        <f t="shared" si="1"/>
        <v>0.52763276492361466</v>
      </c>
      <c r="G10" s="16">
        <f>SUM(G7:G9)</f>
        <v>823397219</v>
      </c>
      <c r="H10" s="16">
        <f>SUM(H7:H9)</f>
        <v>756724096</v>
      </c>
      <c r="I10" s="35">
        <f>G10/(H10+G10)</f>
        <v>0.52109746965852433</v>
      </c>
      <c r="J10" s="17">
        <f>SUM(J7:J9)</f>
        <v>167330983</v>
      </c>
      <c r="K10" s="17">
        <f>SUM(K7:K9)</f>
        <v>165012391</v>
      </c>
      <c r="L10" s="23">
        <f t="shared" si="0"/>
        <v>0.2032202430841584</v>
      </c>
      <c r="M10" s="23">
        <f t="shared" si="0"/>
        <v>0.21806149939224348</v>
      </c>
      <c r="N10" s="17">
        <f>SUM(N7:N9)</f>
        <v>5255818</v>
      </c>
      <c r="O10" s="17">
        <f t="shared" ref="O10:W10" si="20">SUM(O7:O9)</f>
        <v>3643000</v>
      </c>
      <c r="P10" s="20">
        <f>N10/(N10+O10)</f>
        <v>0.59061978793138592</v>
      </c>
      <c r="Q10" s="20">
        <f>O10/(N10+O10)</f>
        <v>0.40938021206861408</v>
      </c>
      <c r="R10" s="17">
        <f t="shared" si="20"/>
        <v>1828533</v>
      </c>
      <c r="S10" s="17">
        <f t="shared" si="20"/>
        <v>166801</v>
      </c>
      <c r="T10" s="20">
        <f>R10/(R10+S10)</f>
        <v>0.9164044716323182</v>
      </c>
      <c r="U10" s="20">
        <f>S10/(S10+R10)</f>
        <v>8.3595528367681804E-2</v>
      </c>
      <c r="V10" s="17">
        <f t="shared" si="20"/>
        <v>7465519</v>
      </c>
      <c r="W10" s="17">
        <f t="shared" si="20"/>
        <v>19058340</v>
      </c>
      <c r="X10" s="20">
        <f>V10/(V10+W10)</f>
        <v>0.28146428466536488</v>
      </c>
      <c r="Y10" s="20">
        <f>W10/(V10+W10)</f>
        <v>0.71853571533463512</v>
      </c>
      <c r="Z10" s="27">
        <f>SUM(Z7:Z9)</f>
        <v>7568936</v>
      </c>
      <c r="AA10" s="17">
        <f>SUM(AA7:AA9)</f>
        <v>8717728</v>
      </c>
      <c r="AB10" s="20">
        <f>Z10/(Z10+AA10)</f>
        <v>0.46473212684930443</v>
      </c>
      <c r="AC10" s="20">
        <f>AA10/(Z10+AA10)</f>
        <v>0.53526787315069557</v>
      </c>
      <c r="AD10" s="17">
        <f>SUM(AD7:AD9)</f>
        <v>17883302</v>
      </c>
      <c r="AE10" s="28">
        <f>SUM(AE7:AE9)</f>
        <v>15775741</v>
      </c>
      <c r="AF10" s="20">
        <f>AD10/(AD10+AE10)</f>
        <v>0.53130750033505114</v>
      </c>
      <c r="AG10" s="20">
        <f>AE10/(AD10+AE10)</f>
        <v>0.46869249966494886</v>
      </c>
      <c r="AH10" s="29">
        <f t="shared" si="12"/>
        <v>40002108</v>
      </c>
      <c r="AI10" s="29">
        <f>SUM(AI7:AI9)</f>
        <v>47361610</v>
      </c>
      <c r="AJ10" s="7">
        <f t="shared" si="13"/>
        <v>0.23905978010061651</v>
      </c>
      <c r="AK10" s="7">
        <f t="shared" ref="AK10" si="21">AI10/K10</f>
        <v>0.28701850638598408</v>
      </c>
      <c r="AL10" s="29">
        <f t="shared" si="14"/>
        <v>127328875</v>
      </c>
      <c r="AM10" s="30">
        <f t="shared" si="15"/>
        <v>117650781</v>
      </c>
      <c r="AN10" s="7">
        <f t="shared" si="16"/>
        <v>0.76094021989938354</v>
      </c>
      <c r="AO10" s="7">
        <f t="shared" si="17"/>
        <v>0.71298149361401597</v>
      </c>
    </row>
  </sheetData>
  <mergeCells count="35">
    <mergeCell ref="AL5:AL6"/>
    <mergeCell ref="AM5:AM6"/>
    <mergeCell ref="AN5:AN6"/>
    <mergeCell ref="AO5:AO6"/>
    <mergeCell ref="AF5:AF6"/>
    <mergeCell ref="AG5:AG6"/>
    <mergeCell ref="AH5:AH6"/>
    <mergeCell ref="AI5:AI6"/>
    <mergeCell ref="AJ5:AJ6"/>
    <mergeCell ref="AK5:AK6"/>
    <mergeCell ref="AE5:AE6"/>
    <mergeCell ref="H5:H6"/>
    <mergeCell ref="P5:P6"/>
    <mergeCell ref="Q5:Q6"/>
    <mergeCell ref="U5:U6"/>
    <mergeCell ref="S5:S6"/>
    <mergeCell ref="V5:V6"/>
    <mergeCell ref="W5:W6"/>
    <mergeCell ref="Z5:Z6"/>
    <mergeCell ref="AA5:AA6"/>
    <mergeCell ref="AD5:AD6"/>
    <mergeCell ref="I5:I6"/>
    <mergeCell ref="J5:J6"/>
    <mergeCell ref="K5:K6"/>
    <mergeCell ref="N5:N6"/>
    <mergeCell ref="O5:O6"/>
    <mergeCell ref="K1:P1"/>
    <mergeCell ref="R5:R6"/>
    <mergeCell ref="B4:B6"/>
    <mergeCell ref="C5:C6"/>
    <mergeCell ref="D5:D6"/>
    <mergeCell ref="E5:E6"/>
    <mergeCell ref="F5:F6"/>
    <mergeCell ref="G5:G6"/>
    <mergeCell ref="C4:AO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C21" sqref="C21"/>
    </sheetView>
  </sheetViews>
  <sheetFormatPr baseColWidth="10" defaultRowHeight="15" x14ac:dyDescent="0.25"/>
  <cols>
    <col min="2" max="3" width="11.42578125" customWidth="1"/>
    <col min="6" max="6" width="13.28515625" customWidth="1"/>
  </cols>
  <sheetData>
    <row r="3" spans="2:11" x14ac:dyDescent="0.25">
      <c r="B3" s="38" t="s">
        <v>8</v>
      </c>
      <c r="C3" s="38"/>
      <c r="D3" s="38"/>
      <c r="E3" s="38"/>
      <c r="F3" s="38"/>
    </row>
    <row r="4" spans="2:11" ht="57" customHeight="1" x14ac:dyDescent="0.25">
      <c r="B4" s="3" t="s">
        <v>3</v>
      </c>
      <c r="C4" s="3" t="s">
        <v>0</v>
      </c>
      <c r="D4" s="3" t="s">
        <v>1</v>
      </c>
      <c r="E4" s="3" t="s">
        <v>2</v>
      </c>
      <c r="F4" s="4" t="s">
        <v>7</v>
      </c>
    </row>
    <row r="5" spans="2:11" x14ac:dyDescent="0.25">
      <c r="B5" s="8" t="s">
        <v>4</v>
      </c>
      <c r="C5" s="6">
        <v>4503</v>
      </c>
      <c r="D5" s="6">
        <v>1946.6</v>
      </c>
      <c r="E5" s="6">
        <v>6449.6</v>
      </c>
      <c r="F5" s="7">
        <f>C5/E5</f>
        <v>0.69818283304390971</v>
      </c>
      <c r="H5" t="s">
        <v>9</v>
      </c>
    </row>
    <row r="6" spans="2:11" x14ac:dyDescent="0.25">
      <c r="B6" s="8" t="s">
        <v>5</v>
      </c>
      <c r="C6" s="5">
        <v>7327.5</v>
      </c>
      <c r="D6" s="5">
        <v>4093.3</v>
      </c>
      <c r="E6" s="5">
        <v>11420.7</v>
      </c>
      <c r="F6" s="7">
        <f t="shared" ref="F6:F8" si="0">C6/E6</f>
        <v>0.64159815072631265</v>
      </c>
    </row>
    <row r="7" spans="2:11" x14ac:dyDescent="0.25">
      <c r="B7" s="8" t="s">
        <v>6</v>
      </c>
      <c r="C7" s="5">
        <v>11233.7</v>
      </c>
      <c r="D7" s="5">
        <v>14608.6</v>
      </c>
      <c r="E7" s="5">
        <v>25842.3</v>
      </c>
      <c r="F7" s="7">
        <f t="shared" si="0"/>
        <v>0.43470201955708282</v>
      </c>
    </row>
    <row r="8" spans="2:11" x14ac:dyDescent="0.25">
      <c r="B8" s="5" t="s">
        <v>2</v>
      </c>
      <c r="C8" s="6">
        <f>SUM(C5:C7)</f>
        <v>23064.2</v>
      </c>
      <c r="D8" s="6">
        <f t="shared" ref="D8:E8" si="1">SUM(D5:D7)</f>
        <v>20648.5</v>
      </c>
      <c r="E8" s="6">
        <f t="shared" si="1"/>
        <v>43712.600000000006</v>
      </c>
      <c r="F8" s="7">
        <f t="shared" si="0"/>
        <v>0.52763276492361466</v>
      </c>
    </row>
    <row r="13" spans="2:11" x14ac:dyDescent="0.25">
      <c r="G13" s="1"/>
    </row>
    <row r="14" spans="2:11" x14ac:dyDescent="0.25">
      <c r="K14" s="1"/>
    </row>
    <row r="15" spans="2:11" x14ac:dyDescent="0.25">
      <c r="J15" s="1"/>
    </row>
    <row r="16" spans="2:11" x14ac:dyDescent="0.25">
      <c r="H16" s="1"/>
    </row>
    <row r="17" spans="11:11" x14ac:dyDescent="0.25">
      <c r="K17" s="1"/>
    </row>
    <row r="18" spans="11:11" x14ac:dyDescent="0.25">
      <c r="K18" s="2"/>
    </row>
  </sheetData>
  <mergeCells count="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Rémunérations</vt:lpstr>
      <vt:lpstr>Feuil1</vt:lpstr>
      <vt:lpstr>Feuil3</vt:lpstr>
    </vt:vector>
  </TitlesOfParts>
  <Company>Centre d'Action Sociale de la Ville de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Parrot Séverine</dc:creator>
  <cp:lastModifiedBy>Parrot Séverine</cp:lastModifiedBy>
  <dcterms:created xsi:type="dcterms:W3CDTF">2023-06-08T08:22:45Z</dcterms:created>
  <dcterms:modified xsi:type="dcterms:W3CDTF">2023-06-21T09:48:41Z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699711621</vt:i4>
  </property>
  <property fmtid="{D5CDD505-2E9C-101B-9397-08002B2CF9AE}" pid="3" name="_NewReviewCycle">
    <vt:lpwstr/>
  </property>
  <property fmtid="{D5CDD505-2E9C-101B-9397-08002B2CF9AE}" pid="4" name="_EmailSubject">
    <vt:lpwstr>L'égalité femmes / Hommes  en chiffres ! intervention en CST Central </vt:lpwstr>
  </property>
  <property fmtid="{D5CDD505-2E9C-101B-9397-08002B2CF9AE}" pid="5" name="_AuthorEmail">
    <vt:lpwstr>Severine.Parrot@paris.fr</vt:lpwstr>
  </property>
  <property fmtid="{D5CDD505-2E9C-101B-9397-08002B2CF9AE}" pid="6" name="_AuthorEmailDisplayName">
    <vt:lpwstr>Parrot Séverine</vt:lpwstr>
  </property>
</Properties>
</file>