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imulateur simplifié ICP 2018" sheetId="1" r:id="rId4"/>
    <sheet name="Simulateur simplifié ICP 2019" sheetId="2" r:id="rId5"/>
  </sheets>
</workbook>
</file>

<file path=xl/sharedStrings.xml><?xml version="1.0" encoding="utf-8"?>
<sst xmlns="http://schemas.openxmlformats.org/spreadsheetml/2006/main" uniqueCount="42">
  <si>
    <r>
      <rPr>
        <b val="1"/>
        <sz val="18"/>
        <color indexed="12"/>
        <rFont val="Arial"/>
      </rPr>
      <t xml:space="preserve">   Simulateur 1/10</t>
    </r>
    <r>
      <rPr>
        <b val="1"/>
        <vertAlign val="superscript"/>
        <sz val="18"/>
        <color indexed="12"/>
        <rFont val="Arial"/>
      </rPr>
      <t xml:space="preserve">ème </t>
    </r>
    <r>
      <rPr>
        <b val="1"/>
        <sz val="18"/>
        <color indexed="12"/>
        <rFont val="Arial"/>
      </rPr>
      <t xml:space="preserve">CP </t>
    </r>
    <r>
      <rPr>
        <b val="1"/>
        <sz val="18"/>
        <color indexed="13"/>
        <rFont val="Arial"/>
      </rPr>
      <t xml:space="preserve">2018 </t>
    </r>
    <r>
      <rPr>
        <b val="1"/>
        <sz val="11"/>
        <color indexed="13"/>
        <rFont val="Arial"/>
      </rPr>
      <t>(payé en janvier 2019)</t>
    </r>
  </si>
  <si>
    <t>Journalistes FMM / Techniciens en cycle de F24</t>
  </si>
  <si>
    <t>Personnel technique ou administratif (PTA)</t>
  </si>
  <si>
    <r>
      <rPr>
        <b val="1"/>
        <sz val="12"/>
        <color indexed="9"/>
        <rFont val="Arial"/>
      </rPr>
      <t xml:space="preserve">Congés décomptés en jours </t>
    </r>
    <r>
      <rPr>
        <b val="1"/>
        <u val="single"/>
        <sz val="12"/>
        <color indexed="9"/>
        <rFont val="Arial"/>
      </rPr>
      <t>calendaires</t>
    </r>
    <r>
      <rPr>
        <b val="1"/>
        <sz val="12"/>
        <color indexed="9"/>
        <rFont val="Arial"/>
      </rPr>
      <t xml:space="preserve"> (1 semaine = 7 jours)</t>
    </r>
  </si>
  <si>
    <r>
      <rPr>
        <b val="1"/>
        <sz val="12"/>
        <color indexed="14"/>
        <rFont val="Arial"/>
      </rPr>
      <t xml:space="preserve">Congés décomptés en jours </t>
    </r>
    <r>
      <rPr>
        <b val="1"/>
        <u val="single"/>
        <sz val="12"/>
        <color indexed="14"/>
        <rFont val="Arial"/>
      </rPr>
      <t>ouvrés</t>
    </r>
    <r>
      <rPr>
        <b val="1"/>
        <sz val="12"/>
        <color indexed="14"/>
        <rFont val="Arial"/>
      </rPr>
      <t xml:space="preserve"> (1 semaine = 5 jours)</t>
    </r>
  </si>
  <si>
    <t>Rémunération brute globale perçue en 2017 *</t>
  </si>
  <si>
    <t>Rémunération brute globale perçue en 2017*</t>
  </si>
  <si>
    <t xml:space="preserve">Salaire mensuel de base en 2017    </t>
  </si>
  <si>
    <t>Valeur mensuelle de votre prime d'ancienneté en 2017</t>
  </si>
  <si>
    <t>* Figure sur le bulletin de décembre 2017</t>
  </si>
  <si>
    <t>Nombre total de CP posés en 2018</t>
  </si>
  <si>
    <t xml:space="preserve">Salaire de base 2018   </t>
  </si>
  <si>
    <t>Prime d'ancienneté 2018</t>
  </si>
  <si>
    <t>TOTAL</t>
  </si>
  <si>
    <t>Valeur maintien de salaire 2018</t>
  </si>
  <si>
    <t xml:space="preserve"> / jour</t>
  </si>
  <si>
    <t>Valeur 1/10ème 2017</t>
  </si>
  <si>
    <t>/ jour</t>
  </si>
  <si>
    <t>Delta</t>
  </si>
  <si>
    <r>
      <rPr>
        <b val="1"/>
        <sz val="12"/>
        <color indexed="27"/>
        <rFont val="Arial"/>
      </rPr>
      <t xml:space="preserve">Montant du 1/10ème </t>
    </r>
    <r>
      <rPr>
        <b val="1"/>
        <sz val="12"/>
        <color indexed="29"/>
        <rFont val="Arial"/>
      </rPr>
      <t>2018</t>
    </r>
  </si>
  <si>
    <t>**</t>
  </si>
  <si>
    <r>
      <rPr>
        <b val="1"/>
        <sz val="10"/>
        <color indexed="9"/>
        <rFont val="Arial"/>
      </rPr>
      <t xml:space="preserve">** </t>
    </r>
    <r>
      <rPr>
        <b val="1"/>
        <i val="1"/>
        <sz val="10"/>
        <color indexed="29"/>
        <rFont val="Arial"/>
      </rPr>
      <t>Si cette valeur est négative,</t>
    </r>
    <r>
      <rPr>
        <i val="1"/>
        <sz val="10"/>
        <color indexed="29"/>
        <rFont val="Arial"/>
      </rPr>
      <t xml:space="preserve"> la règle du maintien de salaire vous est plus favorable.</t>
    </r>
  </si>
  <si>
    <r>
      <rPr>
        <b val="1"/>
        <sz val="10"/>
        <color indexed="29"/>
        <rFont val="Arial"/>
      </rPr>
      <t>**</t>
    </r>
    <r>
      <rPr>
        <b val="1"/>
        <i val="1"/>
        <sz val="10"/>
        <color indexed="30"/>
        <rFont val="Arial"/>
      </rPr>
      <t xml:space="preserve"> </t>
    </r>
    <r>
      <rPr>
        <b val="1"/>
        <i val="1"/>
        <sz val="10"/>
        <color indexed="29"/>
        <rFont val="Arial"/>
      </rPr>
      <t>Si cette valeur est négative,</t>
    </r>
    <r>
      <rPr>
        <i val="1"/>
        <sz val="10"/>
        <color indexed="29"/>
        <rFont val="Arial"/>
      </rPr>
      <t xml:space="preserve"> la règle du maintien de salaire vous est plus favorable.</t>
    </r>
  </si>
  <si>
    <r>
      <rPr>
        <i val="1"/>
        <sz val="10"/>
        <color indexed="29"/>
        <rFont val="Arial"/>
      </rPr>
      <t>Vous ne percevez donc pas le 1/10</t>
    </r>
    <r>
      <rPr>
        <i val="1"/>
        <vertAlign val="superscript"/>
        <sz val="10"/>
        <color indexed="29"/>
        <rFont val="Arial"/>
      </rPr>
      <t>ème</t>
    </r>
    <r>
      <rPr>
        <i val="1"/>
        <sz val="10"/>
        <color indexed="29"/>
        <rFont val="Arial"/>
      </rPr>
      <t xml:space="preserve"> CP.</t>
    </r>
  </si>
  <si>
    <r>
      <rPr>
        <sz val="10"/>
        <color indexed="27"/>
        <rFont val="Arial"/>
      </rPr>
      <t xml:space="preserve">- Ce </t>
    </r>
    <r>
      <rPr>
        <b val="1"/>
        <sz val="10"/>
        <color indexed="27"/>
        <rFont val="Arial"/>
      </rPr>
      <t>simulateur simplifié</t>
    </r>
    <r>
      <rPr>
        <sz val="10"/>
        <color indexed="27"/>
        <rFont val="Arial"/>
      </rPr>
      <t xml:space="preserve"> vous permet d'estimer le montant de votre 1/10</t>
    </r>
    <r>
      <rPr>
        <vertAlign val="superscript"/>
        <sz val="10"/>
        <color indexed="27"/>
        <rFont val="Arial"/>
      </rPr>
      <t>ème</t>
    </r>
    <r>
      <rPr>
        <sz val="10"/>
        <color indexed="27"/>
        <rFont val="Arial"/>
      </rPr>
      <t xml:space="preserve"> CP. </t>
    </r>
    <r>
      <rPr>
        <b val="1"/>
        <sz val="10"/>
        <color indexed="27"/>
        <rFont val="Arial"/>
      </rPr>
      <t>Le résultat exact</t>
    </r>
    <r>
      <rPr>
        <sz val="10"/>
        <color indexed="27"/>
        <rFont val="Arial"/>
      </rPr>
      <t xml:space="preserve"> </t>
    </r>
    <r>
      <rPr>
        <b val="1"/>
        <sz val="10"/>
        <color indexed="27"/>
        <rFont val="Arial"/>
      </rPr>
      <t>peut éventuellement varier en fonction de votre situation particulière</t>
    </r>
    <r>
      <rPr>
        <sz val="10"/>
        <color indexed="27"/>
        <rFont val="Arial"/>
      </rPr>
      <t>.</t>
    </r>
  </si>
  <si>
    <r>
      <rPr>
        <sz val="10"/>
        <color indexed="27"/>
        <rFont val="Arial"/>
      </rPr>
      <t xml:space="preserve">- </t>
    </r>
    <r>
      <rPr>
        <b val="1"/>
        <sz val="10"/>
        <color indexed="27"/>
        <rFont val="Arial"/>
      </rPr>
      <t>Renseignez les champs</t>
    </r>
    <r>
      <rPr>
        <sz val="10"/>
        <color indexed="27"/>
        <rFont val="Arial"/>
      </rPr>
      <t xml:space="preserve"> avec votre rémunération annuelle brute figurant sur le </t>
    </r>
    <r>
      <rPr>
        <b val="1"/>
        <sz val="10"/>
        <color indexed="27"/>
        <rFont val="Arial"/>
      </rPr>
      <t>bulletin de décembre</t>
    </r>
    <r>
      <rPr>
        <sz val="10"/>
        <color indexed="27"/>
        <rFont val="Arial"/>
      </rPr>
      <t xml:space="preserve"> </t>
    </r>
    <r>
      <rPr>
        <b val="1"/>
        <sz val="10"/>
        <color indexed="27"/>
        <rFont val="Arial"/>
      </rPr>
      <t>2018</t>
    </r>
    <r>
      <rPr>
        <sz val="10"/>
        <color indexed="27"/>
        <rFont val="Arial"/>
      </rPr>
      <t xml:space="preserve">, votre salaire de base, prime d'ancienneté et le nombre de jours de congés que vous pensez pouvoir prendre en </t>
    </r>
    <r>
      <rPr>
        <b val="1"/>
        <sz val="10"/>
        <color indexed="27"/>
        <rFont val="Arial"/>
      </rPr>
      <t>2019</t>
    </r>
    <r>
      <rPr>
        <sz val="10"/>
        <color indexed="27"/>
        <rFont val="Arial"/>
      </rPr>
      <t>.</t>
    </r>
  </si>
  <si>
    <r>
      <rPr>
        <sz val="10"/>
        <color indexed="27"/>
        <rFont val="Arial"/>
      </rPr>
      <t xml:space="preserve">- Chaque salarié dispose de </t>
    </r>
    <r>
      <rPr>
        <b val="1"/>
        <sz val="10"/>
        <color indexed="30"/>
        <rFont val="Arial"/>
      </rPr>
      <t>5 semaines de congés par an</t>
    </r>
    <r>
      <rPr>
        <sz val="10"/>
        <color indexed="30"/>
        <rFont val="Arial"/>
      </rPr>
      <t xml:space="preserve"> + éventuellement </t>
    </r>
    <r>
      <rPr>
        <b val="1"/>
        <sz val="10"/>
        <color indexed="30"/>
        <rFont val="Arial"/>
      </rPr>
      <t>1 ou 2 jours de "fractionnement"</t>
    </r>
    <r>
      <rPr>
        <sz val="10"/>
        <color indexed="30"/>
        <rFont val="Arial"/>
      </rPr>
      <t>.</t>
    </r>
    <r>
      <rPr>
        <sz val="10"/>
        <color indexed="8"/>
        <rFont val="Arial"/>
      </rPr>
      <t xml:space="preserve"> </t>
    </r>
    <r>
      <rPr>
        <sz val="10"/>
        <color indexed="30"/>
        <rFont val="Arial"/>
      </rPr>
      <t>On peut donc poser au maximum</t>
    </r>
    <r>
      <rPr>
        <sz val="10"/>
        <color indexed="8"/>
        <rFont val="Arial"/>
      </rPr>
      <t xml:space="preserve"> </t>
    </r>
    <r>
      <rPr>
        <b val="1"/>
        <sz val="10"/>
        <color indexed="14"/>
        <rFont val="Arial"/>
      </rPr>
      <t>27 jours ouvrés</t>
    </r>
    <r>
      <rPr>
        <b val="1"/>
        <sz val="10"/>
        <color indexed="8"/>
        <rFont val="Arial"/>
      </rPr>
      <t xml:space="preserve"> </t>
    </r>
    <r>
      <rPr>
        <sz val="10"/>
        <color indexed="8"/>
        <rFont val="Arial"/>
      </rPr>
      <t xml:space="preserve">ou </t>
    </r>
    <r>
      <rPr>
        <b val="1"/>
        <sz val="10"/>
        <color indexed="9"/>
        <rFont val="Arial"/>
      </rPr>
      <t>37,8 jours calendaires</t>
    </r>
    <r>
      <rPr>
        <sz val="10"/>
        <color indexed="9"/>
        <rFont val="Arial"/>
      </rPr>
      <t xml:space="preserve"> </t>
    </r>
    <r>
      <rPr>
        <sz val="10"/>
        <color indexed="30"/>
        <rFont val="Arial"/>
      </rPr>
      <t>de CP / (1 jour ouvré = 1,4 jour calendaire)</t>
    </r>
  </si>
  <si>
    <r>
      <rPr>
        <sz val="10"/>
        <color indexed="27"/>
        <rFont val="Arial"/>
      </rPr>
      <t>-</t>
    </r>
    <r>
      <rPr>
        <b val="1"/>
        <sz val="10"/>
        <color indexed="27"/>
        <rFont val="Arial"/>
      </rPr>
      <t xml:space="preserve"> Important :</t>
    </r>
    <r>
      <rPr>
        <sz val="10"/>
        <color indexed="27"/>
        <rFont val="Arial"/>
      </rPr>
      <t xml:space="preserve"> les </t>
    </r>
    <r>
      <rPr>
        <b val="1"/>
        <sz val="10"/>
        <color indexed="27"/>
        <rFont val="Arial"/>
      </rPr>
      <t xml:space="preserve">primes exceptionnelles </t>
    </r>
    <r>
      <rPr>
        <sz val="10"/>
        <color indexed="27"/>
        <rFont val="Arial"/>
      </rPr>
      <t xml:space="preserve">et le </t>
    </r>
    <r>
      <rPr>
        <b val="1"/>
        <sz val="10"/>
        <color indexed="27"/>
        <rFont val="Arial"/>
      </rPr>
      <t xml:space="preserve">supplément familial </t>
    </r>
    <r>
      <rPr>
        <sz val="10"/>
        <color indexed="27"/>
        <rFont val="Arial"/>
      </rPr>
      <t>ne doivent pas être pris en compte dans la rémunération globale.</t>
    </r>
  </si>
  <si>
    <r>
      <rPr>
        <sz val="10"/>
        <color indexed="27"/>
        <rFont val="Arial"/>
      </rPr>
      <t>- Si vous percevez une</t>
    </r>
    <r>
      <rPr>
        <b val="1"/>
        <sz val="10"/>
        <color indexed="8"/>
        <rFont val="Arial"/>
      </rPr>
      <t xml:space="preserve"> </t>
    </r>
    <r>
      <rPr>
        <b val="1"/>
        <sz val="10"/>
        <color indexed="30"/>
        <rFont val="Arial"/>
      </rPr>
      <t>prime de panier</t>
    </r>
    <r>
      <rPr>
        <sz val="10"/>
        <color indexed="30"/>
        <rFont val="Arial"/>
      </rPr>
      <t>, vous devez ajouter son montant global à votre rémunération annuelle brute.</t>
    </r>
  </si>
  <si>
    <r>
      <rPr>
        <sz val="10"/>
        <color indexed="27"/>
        <rFont val="Arial"/>
      </rPr>
      <t>- À revenus égaux, le 1/10</t>
    </r>
    <r>
      <rPr>
        <vertAlign val="superscript"/>
        <sz val="10"/>
        <color indexed="27"/>
        <rFont val="Arial"/>
      </rPr>
      <t>ème</t>
    </r>
    <r>
      <rPr>
        <sz val="10"/>
        <color indexed="27"/>
        <rFont val="Arial"/>
      </rPr>
      <t xml:space="preserve"> diffère de quelques euros selon que le décompte du temps de travail est en jours calendaires ou ouvrés. Cette situation anormale est due à un mauvais paramétrage du logiciel de paie de FMM.</t>
    </r>
  </si>
  <si>
    <r>
      <rPr>
        <b val="1"/>
        <sz val="18"/>
        <color indexed="12"/>
        <rFont val="Arial"/>
      </rPr>
      <t xml:space="preserve">   Simulateur 1/10</t>
    </r>
    <r>
      <rPr>
        <b val="1"/>
        <vertAlign val="superscript"/>
        <sz val="18"/>
        <color indexed="12"/>
        <rFont val="Arial"/>
      </rPr>
      <t xml:space="preserve">ème </t>
    </r>
    <r>
      <rPr>
        <b val="1"/>
        <sz val="18"/>
        <color indexed="12"/>
        <rFont val="Arial"/>
      </rPr>
      <t xml:space="preserve">CP </t>
    </r>
    <r>
      <rPr>
        <b val="1"/>
        <sz val="18"/>
        <color indexed="13"/>
        <rFont val="Arial"/>
      </rPr>
      <t xml:space="preserve">2019 </t>
    </r>
    <r>
      <rPr>
        <b val="1"/>
        <sz val="11"/>
        <color indexed="13"/>
        <rFont val="Arial"/>
      </rPr>
      <t>(payé en janvier 2020)</t>
    </r>
  </si>
  <si>
    <t>Rémunération brute globale perçue en 2018 *</t>
  </si>
  <si>
    <t>Rémunération brute globale perçue en 2018*</t>
  </si>
  <si>
    <t>1/10ème CP 2018 (perçu en janvier 2019)</t>
  </si>
  <si>
    <t xml:space="preserve">Salaire mensuel de base en 2018    </t>
  </si>
  <si>
    <t>Valeur mensuelle de votre prime d'ancienneté en 2018</t>
  </si>
  <si>
    <t>* Figure sur le bulletin de décembre 2018</t>
  </si>
  <si>
    <t>Nombre total de CP que vous pensez poser en 2019</t>
  </si>
  <si>
    <t xml:space="preserve">Salaire de base 2019   </t>
  </si>
  <si>
    <t>Prime d'ancienneté 2019</t>
  </si>
  <si>
    <r>
      <rPr>
        <b val="1"/>
        <sz val="12"/>
        <color indexed="27"/>
        <rFont val="Arial"/>
      </rPr>
      <t xml:space="preserve">Montant du 1/10ème </t>
    </r>
    <r>
      <rPr>
        <b val="1"/>
        <sz val="12"/>
        <color indexed="29"/>
        <rFont val="Arial"/>
      </rPr>
      <t>2019</t>
    </r>
  </si>
  <si>
    <t>Remarques 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</si>
</sst>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&quot;[$€-2]"/>
  </numFmts>
  <fonts count="43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9"/>
      <name val="Arial"/>
    </font>
    <font>
      <b val="1"/>
      <sz val="18"/>
      <color indexed="12"/>
      <name val="Arial"/>
    </font>
    <font>
      <b val="1"/>
      <vertAlign val="superscript"/>
      <sz val="18"/>
      <color indexed="12"/>
      <name val="Arial"/>
    </font>
    <font>
      <b val="1"/>
      <sz val="18"/>
      <color indexed="13"/>
      <name val="Arial"/>
    </font>
    <font>
      <b val="1"/>
      <sz val="11"/>
      <color indexed="13"/>
      <name val="Arial"/>
    </font>
    <font>
      <b val="1"/>
      <sz val="16"/>
      <color indexed="9"/>
      <name val="Arial"/>
    </font>
    <font>
      <b val="1"/>
      <sz val="16"/>
      <color indexed="14"/>
      <name val="Arial"/>
    </font>
    <font>
      <b val="1"/>
      <sz val="12"/>
      <color indexed="9"/>
      <name val="Arial"/>
    </font>
    <font>
      <b val="1"/>
      <u val="single"/>
      <sz val="12"/>
      <color indexed="9"/>
      <name val="Arial"/>
    </font>
    <font>
      <b val="1"/>
      <sz val="10"/>
      <color indexed="14"/>
      <name val="Arial"/>
    </font>
    <font>
      <b val="1"/>
      <sz val="12"/>
      <color indexed="14"/>
      <name val="Arial"/>
    </font>
    <font>
      <b val="1"/>
      <u val="single"/>
      <sz val="12"/>
      <color indexed="14"/>
      <name val="Arial"/>
    </font>
    <font>
      <b val="1"/>
      <sz val="10"/>
      <color indexed="17"/>
      <name val="Arial"/>
    </font>
    <font>
      <b val="1"/>
      <sz val="10"/>
      <color indexed="18"/>
      <name val="Arial"/>
    </font>
    <font>
      <b val="1"/>
      <sz val="10"/>
      <color indexed="19"/>
      <name val="Arial"/>
    </font>
    <font>
      <sz val="10"/>
      <color indexed="19"/>
      <name val="Arial"/>
    </font>
    <font>
      <sz val="10"/>
      <color indexed="21"/>
      <name val="Arial"/>
    </font>
    <font>
      <sz val="10"/>
      <color indexed="10"/>
      <name val="Arial"/>
    </font>
    <font>
      <sz val="10"/>
      <color indexed="14"/>
      <name val="Arial"/>
    </font>
    <font>
      <b val="1"/>
      <sz val="10"/>
      <color indexed="22"/>
      <name val="Arial"/>
    </font>
    <font>
      <sz val="10"/>
      <color indexed="9"/>
      <name val="Arial"/>
    </font>
    <font>
      <sz val="10"/>
      <color indexed="22"/>
      <name val="Arial"/>
    </font>
    <font>
      <b val="1"/>
      <sz val="10"/>
      <color indexed="25"/>
      <name val="Arial"/>
    </font>
    <font>
      <sz val="10"/>
      <color indexed="25"/>
      <name val="Arial"/>
    </font>
    <font>
      <b val="1"/>
      <sz val="10"/>
      <color indexed="8"/>
      <name val="Arial"/>
    </font>
    <font>
      <b val="1"/>
      <sz val="12"/>
      <color indexed="27"/>
      <name val="Arial"/>
    </font>
    <font>
      <b val="1"/>
      <sz val="12"/>
      <color indexed="29"/>
      <name val="Arial"/>
    </font>
    <font>
      <sz val="10"/>
      <color indexed="29"/>
      <name val="Arial"/>
    </font>
    <font>
      <i val="1"/>
      <sz val="10"/>
      <color indexed="27"/>
      <name val="Arial"/>
    </font>
    <font>
      <sz val="10"/>
      <color indexed="27"/>
      <name val="Arial"/>
    </font>
    <font>
      <b val="1"/>
      <i val="1"/>
      <sz val="10"/>
      <color indexed="29"/>
      <name val="Arial"/>
    </font>
    <font>
      <i val="1"/>
      <sz val="10"/>
      <color indexed="29"/>
      <name val="Arial"/>
    </font>
    <font>
      <b val="1"/>
      <sz val="10"/>
      <color indexed="29"/>
      <name val="Arial"/>
    </font>
    <font>
      <b val="1"/>
      <i val="1"/>
      <sz val="10"/>
      <color indexed="30"/>
      <name val="Arial"/>
    </font>
    <font>
      <i val="1"/>
      <vertAlign val="superscript"/>
      <sz val="10"/>
      <color indexed="29"/>
      <name val="Arial"/>
    </font>
    <font>
      <b val="1"/>
      <sz val="10"/>
      <color indexed="27"/>
      <name val="Arial"/>
    </font>
    <font>
      <vertAlign val="superscript"/>
      <sz val="10"/>
      <color indexed="27"/>
      <name val="Arial"/>
    </font>
    <font>
      <b val="1"/>
      <sz val="10"/>
      <color indexed="30"/>
      <name val="Arial"/>
    </font>
    <font>
      <sz val="10"/>
      <color indexed="30"/>
      <name val="Arial"/>
    </font>
    <font>
      <b val="1"/>
      <sz val="14"/>
      <color indexed="27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8"/>
        <bgColor auto="1"/>
      </patternFill>
    </fill>
  </fills>
  <borders count="121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14"/>
      </bottom>
      <diagonal/>
    </border>
    <border>
      <left style="thin">
        <color indexed="11"/>
      </left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/>
      <right/>
      <top style="thick">
        <color indexed="9"/>
      </top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14"/>
      </right>
      <top/>
      <bottom/>
      <diagonal/>
    </border>
    <border>
      <left style="thick">
        <color indexed="14"/>
      </left>
      <right/>
      <top style="thick">
        <color indexed="14"/>
      </top>
      <bottom style="thin">
        <color indexed="14"/>
      </bottom>
      <diagonal/>
    </border>
    <border>
      <left/>
      <right/>
      <top style="thick">
        <color indexed="14"/>
      </top>
      <bottom style="thin">
        <color indexed="14"/>
      </bottom>
      <diagonal/>
    </border>
    <border>
      <left/>
      <right style="thick">
        <color indexed="14"/>
      </right>
      <top style="thick">
        <color indexed="14"/>
      </top>
      <bottom style="thin">
        <color indexed="14"/>
      </bottom>
      <diagonal/>
    </border>
    <border>
      <left style="thick">
        <color indexed="14"/>
      </left>
      <right/>
      <top/>
      <bottom/>
      <diagonal/>
    </border>
    <border>
      <left style="thick">
        <color indexed="9"/>
      </left>
      <right/>
      <top style="thin">
        <color indexed="9"/>
      </top>
      <bottom style="thin">
        <color indexed="18"/>
      </bottom>
      <diagonal/>
    </border>
    <border>
      <left/>
      <right/>
      <top style="thin">
        <color indexed="9"/>
      </top>
      <bottom style="thin">
        <color indexed="18"/>
      </bottom>
      <diagonal/>
    </border>
    <border>
      <left/>
      <right/>
      <top style="thin">
        <color indexed="9"/>
      </top>
      <bottom style="thick">
        <color indexed="19"/>
      </bottom>
      <diagonal/>
    </border>
    <border>
      <left/>
      <right style="thick">
        <color indexed="9"/>
      </right>
      <top style="thin">
        <color indexed="9"/>
      </top>
      <bottom/>
      <diagonal/>
    </border>
    <border>
      <left style="thick">
        <color indexed="14"/>
      </left>
      <right/>
      <top style="thin">
        <color indexed="14"/>
      </top>
      <bottom style="thin">
        <color indexed="18"/>
      </bottom>
      <diagonal/>
    </border>
    <border>
      <left/>
      <right/>
      <top style="thin">
        <color indexed="14"/>
      </top>
      <bottom style="thin">
        <color indexed="18"/>
      </bottom>
      <diagonal/>
    </border>
    <border>
      <left/>
      <right/>
      <top style="thin">
        <color indexed="14"/>
      </top>
      <bottom style="thick">
        <color indexed="19"/>
      </bottom>
      <diagonal/>
    </border>
    <border>
      <left/>
      <right style="thick">
        <color indexed="14"/>
      </right>
      <top style="thin">
        <color indexed="14"/>
      </top>
      <bottom/>
      <diagonal/>
    </border>
    <border>
      <left style="thick">
        <color indexed="9"/>
      </left>
      <right/>
      <top style="thin">
        <color indexed="18"/>
      </top>
      <bottom style="thin">
        <color indexed="19"/>
      </bottom>
      <diagonal/>
    </border>
    <border>
      <left/>
      <right style="thick">
        <color indexed="19"/>
      </right>
      <top style="thin">
        <color indexed="18"/>
      </top>
      <bottom style="thin">
        <color indexed="19"/>
      </bottom>
      <diagonal/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ck">
        <color indexed="9"/>
      </right>
      <top/>
      <bottom/>
      <diagonal/>
    </border>
    <border>
      <left style="thick">
        <color indexed="14"/>
      </left>
      <right/>
      <top style="thin">
        <color indexed="18"/>
      </top>
      <bottom style="thin">
        <color indexed="19"/>
      </bottom>
      <diagonal/>
    </border>
    <border>
      <left style="thick">
        <color indexed="19"/>
      </left>
      <right style="thick">
        <color indexed="14"/>
      </right>
      <top/>
      <bottom/>
      <diagonal/>
    </border>
    <border>
      <left style="thick">
        <color indexed="9"/>
      </left>
      <right/>
      <top style="thin">
        <color indexed="19"/>
      </top>
      <bottom style="thin">
        <color indexed="19"/>
      </bottom>
      <diagonal/>
    </border>
    <border>
      <left/>
      <right style="thick">
        <color indexed="19"/>
      </right>
      <top style="thin">
        <color indexed="19"/>
      </top>
      <bottom style="thin">
        <color indexed="19"/>
      </bottom>
      <diagonal/>
    </border>
    <border>
      <left style="thick">
        <color indexed="14"/>
      </left>
      <right/>
      <top style="thin">
        <color indexed="19"/>
      </top>
      <bottom style="thin">
        <color indexed="19"/>
      </bottom>
      <diagonal/>
    </border>
    <border>
      <left style="thick">
        <color indexed="9"/>
      </left>
      <right/>
      <top style="thin">
        <color indexed="19"/>
      </top>
      <bottom style="thin">
        <color indexed="18"/>
      </bottom>
      <diagonal/>
    </border>
    <border>
      <left/>
      <right style="thick">
        <color indexed="19"/>
      </right>
      <top style="thin">
        <color indexed="19"/>
      </top>
      <bottom style="thin">
        <color indexed="18"/>
      </bottom>
      <diagonal/>
    </border>
    <border>
      <left style="thick">
        <color indexed="14"/>
      </left>
      <right/>
      <top style="thin">
        <color indexed="19"/>
      </top>
      <bottom style="thin">
        <color indexed="18"/>
      </bottom>
      <diagonal/>
    </border>
    <border>
      <left style="thick">
        <color indexed="9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ck">
        <color indexed="19"/>
      </top>
      <bottom/>
      <diagonal/>
    </border>
    <border>
      <left/>
      <right style="thick">
        <color indexed="9"/>
      </right>
      <top/>
      <bottom/>
      <diagonal/>
    </border>
    <border>
      <left style="thick">
        <color indexed="14"/>
      </left>
      <right/>
      <top style="thin">
        <color indexed="18"/>
      </top>
      <bottom/>
      <diagonal/>
    </border>
    <border>
      <left style="thick">
        <color indexed="9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ck">
        <color indexed="14"/>
      </left>
      <right/>
      <top/>
      <bottom style="thin">
        <color indexed="22"/>
      </bottom>
      <diagonal/>
    </border>
    <border>
      <left style="thick">
        <color indexed="9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thick">
        <color indexed="9"/>
      </right>
      <top/>
      <bottom/>
      <diagonal/>
    </border>
    <border>
      <left style="thick">
        <color indexed="14"/>
      </left>
      <right/>
      <top style="thin">
        <color indexed="22"/>
      </top>
      <bottom style="thin">
        <color indexed="22"/>
      </bottom>
      <diagonal/>
    </border>
    <border>
      <left style="thick">
        <color indexed="22"/>
      </left>
      <right style="thick">
        <color indexed="14"/>
      </right>
      <top/>
      <bottom/>
      <diagonal/>
    </border>
    <border>
      <left style="thick">
        <color indexed="9"/>
      </left>
      <right/>
      <top style="thin">
        <color indexed="22"/>
      </top>
      <bottom style="thin">
        <color indexed="25"/>
      </bottom>
      <diagonal/>
    </border>
    <border>
      <left/>
      <right/>
      <top style="thin">
        <color indexed="22"/>
      </top>
      <bottom style="thin">
        <color indexed="25"/>
      </bottom>
      <diagonal/>
    </border>
    <border>
      <left/>
      <right/>
      <top style="thick">
        <color indexed="22"/>
      </top>
      <bottom style="thick">
        <color indexed="25"/>
      </bottom>
      <diagonal/>
    </border>
    <border>
      <left style="thick">
        <color indexed="14"/>
      </left>
      <right/>
      <top style="thin">
        <color indexed="22"/>
      </top>
      <bottom style="thin">
        <color indexed="25"/>
      </bottom>
      <diagonal/>
    </border>
    <border>
      <left style="thick">
        <color indexed="9"/>
      </left>
      <right/>
      <top style="thin">
        <color indexed="25"/>
      </top>
      <bottom style="thin">
        <color indexed="25"/>
      </bottom>
      <diagonal/>
    </border>
    <border>
      <left/>
      <right style="thick">
        <color indexed="25"/>
      </right>
      <top style="thin">
        <color indexed="25"/>
      </top>
      <bottom style="thin">
        <color indexed="25"/>
      </bottom>
      <diagonal/>
    </border>
    <border>
      <left style="thick">
        <color indexed="25"/>
      </left>
      <right style="thick">
        <color indexed="25"/>
      </right>
      <top style="thick">
        <color indexed="25"/>
      </top>
      <bottom style="thick">
        <color indexed="25"/>
      </bottom>
      <diagonal/>
    </border>
    <border>
      <left style="thick">
        <color indexed="25"/>
      </left>
      <right style="thick">
        <color indexed="9"/>
      </right>
      <top/>
      <bottom/>
      <diagonal/>
    </border>
    <border>
      <left style="thick">
        <color indexed="14"/>
      </left>
      <right/>
      <top style="thin">
        <color indexed="25"/>
      </top>
      <bottom style="thin">
        <color indexed="25"/>
      </bottom>
      <diagonal/>
    </border>
    <border>
      <left style="thick">
        <color indexed="25"/>
      </left>
      <right style="thick">
        <color indexed="14"/>
      </right>
      <top/>
      <bottom/>
      <diagonal/>
    </border>
    <border>
      <left style="thick">
        <color indexed="9"/>
      </left>
      <right/>
      <top style="thin">
        <color indexed="25"/>
      </top>
      <bottom/>
      <diagonal/>
    </border>
    <border>
      <left/>
      <right/>
      <top style="thin">
        <color indexed="25"/>
      </top>
      <bottom/>
      <diagonal/>
    </border>
    <border>
      <left/>
      <right/>
      <top style="thick">
        <color indexed="25"/>
      </top>
      <bottom/>
      <diagonal/>
    </border>
    <border>
      <left style="thick">
        <color indexed="14"/>
      </left>
      <right/>
      <top style="thin">
        <color indexed="25"/>
      </top>
      <bottom/>
      <diagonal/>
    </border>
    <border>
      <left style="thick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14"/>
      </left>
      <right/>
      <top/>
      <bottom style="thin">
        <color indexed="8"/>
      </bottom>
      <diagonal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14"/>
      </left>
      <right/>
      <top style="thin">
        <color indexed="8"/>
      </top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14"/>
      </left>
      <right/>
      <top/>
      <bottom style="thick">
        <color indexed="14"/>
      </bottom>
      <diagonal/>
    </border>
    <border>
      <left/>
      <right style="thick">
        <color indexed="14"/>
      </right>
      <top/>
      <bottom style="thick">
        <color indexed="14"/>
      </bottom>
      <diagonal/>
    </border>
    <border>
      <left/>
      <right/>
      <top style="thick">
        <color indexed="9"/>
      </top>
      <bottom/>
      <diagonal/>
    </border>
    <border>
      <left/>
      <right/>
      <top style="thick">
        <color indexed="14"/>
      </top>
      <bottom/>
      <diagonal/>
    </border>
    <border>
      <left/>
      <right/>
      <top/>
      <bottom style="thick">
        <color indexed="27"/>
      </bottom>
      <diagonal/>
    </border>
    <border>
      <left/>
      <right style="thin">
        <color indexed="11"/>
      </right>
      <top/>
      <bottom style="thick">
        <color indexed="27"/>
      </bottom>
      <diagonal/>
    </border>
    <border>
      <left style="thin">
        <color indexed="11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27"/>
      </top>
      <bottom/>
      <diagonal/>
    </border>
    <border>
      <left/>
      <right/>
      <top style="thick">
        <color indexed="27"/>
      </top>
      <bottom/>
      <diagonal/>
    </border>
    <border>
      <left/>
      <right style="thick">
        <color indexed="8"/>
      </right>
      <top style="thick">
        <color indexed="27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11"/>
      </left>
      <right style="thick">
        <color indexed="8"/>
      </right>
      <top/>
      <bottom>
        <color indexed="8"/>
      </bottom>
      <diagonal/>
    </border>
    <border>
      <left style="thick">
        <color indexed="8"/>
      </left>
      <right/>
      <top/>
      <bottom>
        <color indexed="8"/>
      </bottom>
      <diagonal/>
    </border>
    <border>
      <left/>
      <right/>
      <top/>
      <bottom>
        <color indexed="8"/>
      </bottom>
      <diagonal/>
    </border>
    <border>
      <left/>
      <right style="thick">
        <color indexed="8"/>
      </right>
      <top/>
      <bottom>
        <color indexed="8"/>
      </bottom>
      <diagonal/>
    </border>
    <border>
      <left/>
      <right style="thin">
        <color indexed="11"/>
      </right>
      <top/>
      <bottom>
        <color indexed="8"/>
      </bottom>
      <diagonal/>
    </border>
    <border>
      <left>
        <color indexed="8"/>
      </left>
      <right style="thick">
        <color indexed="8"/>
      </right>
      <top>
        <color indexed="8"/>
      </top>
      <bottom>
        <color indexed="8"/>
      </bottom>
      <diagonal/>
    </border>
    <border>
      <left style="thick">
        <color indexed="8"/>
      </left>
      <right/>
      <top>
        <color indexed="8"/>
      </top>
      <bottom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/>
      <right style="thick">
        <color indexed="8"/>
      </right>
      <top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>
        <color indexed="8"/>
      </bottom>
      <diagonal/>
    </border>
    <border>
      <left style="thin">
        <color indexed="11"/>
      </left>
      <right style="thick">
        <color indexed="8"/>
      </right>
      <top>
        <color indexed="8"/>
      </top>
      <bottom style="thin">
        <color indexed="11"/>
      </bottom>
      <diagonal/>
    </border>
    <border>
      <left style="thick">
        <color indexed="8"/>
      </left>
      <right/>
      <top>
        <color indexed="8"/>
      </top>
      <bottom style="thick">
        <color indexed="8"/>
      </bottom>
      <diagonal/>
    </border>
    <border>
      <left/>
      <right/>
      <top>
        <color indexed="8"/>
      </top>
      <bottom style="thick">
        <color indexed="8"/>
      </bottom>
      <diagonal/>
    </border>
    <border>
      <left/>
      <right style="thick">
        <color indexed="8"/>
      </right>
      <top>
        <color indexed="8"/>
      </top>
      <bottom style="thick">
        <color indexed="8"/>
      </bottom>
      <diagonal/>
    </border>
    <border>
      <left style="thick">
        <color indexed="8"/>
      </left>
      <right/>
      <top>
        <color indexed="8"/>
      </top>
      <bottom style="thin">
        <color indexed="11"/>
      </bottom>
      <diagonal/>
    </border>
    <border>
      <left/>
      <right/>
      <top>
        <color indexed="8"/>
      </top>
      <bottom style="thin">
        <color indexed="11"/>
      </bottom>
      <diagonal/>
    </border>
    <border>
      <left/>
      <right style="thin">
        <color indexed="11"/>
      </right>
      <top>
        <color indexed="8"/>
      </top>
      <bottom style="thin">
        <color indexed="11"/>
      </bottom>
      <diagonal/>
    </border>
    <border>
      <left/>
      <right/>
      <top style="thick">
        <color indexed="9"/>
      </top>
      <bottom>
        <color indexed="8"/>
      </bottom>
      <diagonal/>
    </border>
    <border>
      <left/>
      <right/>
      <top style="thick">
        <color indexed="14"/>
      </top>
      <bottom>
        <color indexed="8"/>
      </bottom>
      <diagonal/>
    </border>
    <border>
      <left style="thin">
        <color indexed="11"/>
      </left>
      <right>
        <color indexed="8"/>
      </right>
      <top/>
      <bottom/>
      <diagonal/>
    </border>
    <border>
      <left>
        <color indexed="8"/>
      </left>
      <right/>
      <top>
        <color indexed="8"/>
      </top>
      <bottom style="thick">
        <color indexed="8"/>
      </bottom>
      <diagonal/>
    </border>
    <border>
      <left/>
      <right>
        <color indexed="8"/>
      </right>
      <top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n">
        <color indexed="11"/>
      </right>
      <top style="thick">
        <color indexed="8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vertical="bottom"/>
    </xf>
    <xf numFmtId="49" fontId="8" fillId="2" borderId="7" applyNumberFormat="1" applyFont="1" applyFill="1" applyBorder="1" applyAlignment="1" applyProtection="0">
      <alignment vertical="top"/>
    </xf>
    <xf numFmtId="0" fontId="3" fillId="2" borderId="7" applyNumberFormat="0" applyFont="1" applyFill="1" applyBorder="1" applyAlignment="1" applyProtection="0">
      <alignment vertical="bottom"/>
    </xf>
    <xf numFmtId="49" fontId="9" fillId="2" borderId="8" applyNumberFormat="1" applyFont="1" applyFill="1" applyBorder="1" applyAlignment="1" applyProtection="0">
      <alignment horizontal="left" vertical="top"/>
    </xf>
    <xf numFmtId="0" fontId="3" fillId="2" borderId="8" applyNumberFormat="0" applyFont="1" applyFill="1" applyBorder="1" applyAlignment="1" applyProtection="0">
      <alignment vertical="bottom"/>
    </xf>
    <xf numFmtId="0" fontId="3" fillId="2" borderId="9" applyNumberFormat="0" applyFont="1" applyFill="1" applyBorder="1" applyAlignment="1" applyProtection="0">
      <alignment vertical="bottom"/>
    </xf>
    <xf numFmtId="49" fontId="3" fillId="3" borderId="10" applyNumberFormat="1" applyFont="1" applyFill="1" applyBorder="1" applyAlignment="1" applyProtection="0">
      <alignment vertical="bottom"/>
    </xf>
    <xf numFmtId="0" fontId="3" fillId="3" borderId="11" applyNumberFormat="0" applyFont="1" applyFill="1" applyBorder="1" applyAlignment="1" applyProtection="0">
      <alignment vertical="bottom"/>
    </xf>
    <xf numFmtId="0" fontId="3" fillId="3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49" fontId="12" fillId="4" borderId="15" applyNumberFormat="1" applyFont="1" applyFill="1" applyBorder="1" applyAlignment="1" applyProtection="0">
      <alignment vertical="bottom"/>
    </xf>
    <xf numFmtId="0" fontId="15" fillId="4" borderId="16" applyNumberFormat="0" applyFont="1" applyFill="1" applyBorder="1" applyAlignment="1" applyProtection="0">
      <alignment vertical="bottom"/>
    </xf>
    <xf numFmtId="0" fontId="15" fillId="4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16" fillId="5" borderId="9" applyNumberFormat="0" applyFont="1" applyFill="1" applyBorder="1" applyAlignment="1" applyProtection="0">
      <alignment vertical="center"/>
    </xf>
    <xf numFmtId="49" fontId="17" fillId="5" borderId="27" applyNumberFormat="1" applyFont="1" applyFill="1" applyBorder="1" applyAlignment="1" applyProtection="0">
      <alignment vertical="center"/>
    </xf>
    <xf numFmtId="0" fontId="18" fillId="5" borderId="28" applyNumberFormat="0" applyFont="1" applyFill="1" applyBorder="1" applyAlignment="1" applyProtection="0">
      <alignment vertical="center"/>
    </xf>
    <xf numFmtId="59" fontId="18" fillId="2" borderId="29" applyNumberFormat="1" applyFont="1" applyFill="1" applyBorder="1" applyAlignment="1" applyProtection="0">
      <alignment vertical="center"/>
    </xf>
    <xf numFmtId="0" fontId="0" fillId="2" borderId="30" applyNumberFormat="0" applyFont="1" applyFill="1" applyBorder="1" applyAlignment="1" applyProtection="0">
      <alignment vertical="center"/>
    </xf>
    <xf numFmtId="0" fontId="16" fillId="2" borderId="13" applyNumberFormat="0" applyFont="1" applyFill="1" applyBorder="1" applyAlignment="1" applyProtection="0">
      <alignment vertical="center"/>
    </xf>
    <xf numFmtId="0" fontId="16" fillId="5" borderId="14" applyNumberFormat="0" applyFont="1" applyFill="1" applyBorder="1" applyAlignment="1" applyProtection="0">
      <alignment vertical="center"/>
    </xf>
    <xf numFmtId="49" fontId="17" fillId="5" borderId="31" applyNumberFormat="1" applyFont="1" applyFill="1" applyBorder="1" applyAlignment="1" applyProtection="0">
      <alignment vertical="center"/>
    </xf>
    <xf numFmtId="0" fontId="0" fillId="2" borderId="32" applyNumberFormat="0" applyFont="1" applyFill="1" applyBorder="1" applyAlignment="1" applyProtection="0">
      <alignment vertical="center"/>
    </xf>
    <xf numFmtId="0" fontId="0" fillId="2" borderId="18" applyNumberFormat="0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center"/>
    </xf>
    <xf numFmtId="0" fontId="17" fillId="5" borderId="9" applyNumberFormat="1" applyFont="1" applyFill="1" applyBorder="1" applyAlignment="1" applyProtection="0">
      <alignment horizontal="center" vertical="center"/>
    </xf>
    <xf numFmtId="49" fontId="17" fillId="5" borderId="33" applyNumberFormat="1" applyFont="1" applyFill="1" applyBorder="1" applyAlignment="1" applyProtection="0">
      <alignment vertical="center"/>
    </xf>
    <xf numFmtId="0" fontId="18" fillId="5" borderId="34" applyNumberFormat="0" applyFont="1" applyFill="1" applyBorder="1" applyAlignment="1" applyProtection="0">
      <alignment vertical="center"/>
    </xf>
    <xf numFmtId="0" fontId="16" fillId="2" borderId="13" applyNumberFormat="0" applyFont="1" applyFill="1" applyBorder="1" applyAlignment="1" applyProtection="0">
      <alignment horizontal="center" vertical="center"/>
    </xf>
    <xf numFmtId="0" fontId="17" fillId="5" borderId="14" applyNumberFormat="1" applyFont="1" applyFill="1" applyBorder="1" applyAlignment="1" applyProtection="0">
      <alignment horizontal="center" vertical="center"/>
    </xf>
    <xf numFmtId="49" fontId="17" fillId="5" borderId="35" applyNumberFormat="1" applyFont="1" applyFill="1" applyBorder="1" applyAlignment="1" applyProtection="0">
      <alignment vertical="center"/>
    </xf>
    <xf numFmtId="49" fontId="17" fillId="5" borderId="36" applyNumberFormat="1" applyFont="1" applyFill="1" applyBorder="1" applyAlignment="1" applyProtection="0">
      <alignment vertical="center"/>
    </xf>
    <xf numFmtId="0" fontId="18" fillId="5" borderId="37" applyNumberFormat="0" applyFont="1" applyFill="1" applyBorder="1" applyAlignment="1" applyProtection="0">
      <alignment vertical="center"/>
    </xf>
    <xf numFmtId="49" fontId="17" fillId="5" borderId="38" applyNumberFormat="1" applyFont="1" applyFill="1" applyBorder="1" applyAlignment="1" applyProtection="0">
      <alignment vertical="center"/>
    </xf>
    <xf numFmtId="49" fontId="19" fillId="2" borderId="39" applyNumberFormat="1" applyFont="1" applyFill="1" applyBorder="1" applyAlignment="1" applyProtection="0">
      <alignment vertical="bottom"/>
    </xf>
    <xf numFmtId="59" fontId="20" fillId="2" borderId="40" applyNumberFormat="1" applyFont="1" applyFill="1" applyBorder="1" applyAlignment="1" applyProtection="0">
      <alignment vertical="bottom"/>
    </xf>
    <xf numFmtId="59" fontId="20" fillId="2" borderId="41" applyNumberFormat="1" applyFont="1" applyFill="1" applyBorder="1" applyAlignment="1" applyProtection="0">
      <alignment vertical="bottom"/>
    </xf>
    <xf numFmtId="0" fontId="0" fillId="2" borderId="42" applyNumberFormat="0" applyFont="1" applyFill="1" applyBorder="1" applyAlignment="1" applyProtection="0">
      <alignment vertical="bottom"/>
    </xf>
    <xf numFmtId="49" fontId="21" fillId="2" borderId="43" applyNumberFormat="1" applyFont="1" applyFill="1" applyBorder="1" applyAlignment="1" applyProtection="0">
      <alignment vertical="bottom"/>
    </xf>
    <xf numFmtId="0" fontId="19" fillId="2" borderId="44" applyNumberFormat="0" applyFont="1" applyFill="1" applyBorder="1" applyAlignment="1" applyProtection="0">
      <alignment vertical="bottom"/>
    </xf>
    <xf numFmtId="59" fontId="20" fillId="2" borderId="45" applyNumberFormat="1" applyFont="1" applyFill="1" applyBorder="1" applyAlignment="1" applyProtection="0">
      <alignment vertical="bottom"/>
    </xf>
    <xf numFmtId="59" fontId="20" fillId="2" borderId="46" applyNumberFormat="1" applyFont="1" applyFill="1" applyBorder="1" applyAlignment="1" applyProtection="0">
      <alignment vertical="bottom"/>
    </xf>
    <xf numFmtId="0" fontId="21" fillId="2" borderId="47" applyNumberFormat="0" applyFont="1" applyFill="1" applyBorder="1" applyAlignment="1" applyProtection="0">
      <alignment vertical="bottom"/>
    </xf>
    <xf numFmtId="0" fontId="22" fillId="6" borderId="9" applyNumberFormat="1" applyFont="1" applyFill="1" applyBorder="1" applyAlignment="1" applyProtection="0">
      <alignment horizontal="center" vertical="center"/>
    </xf>
    <xf numFmtId="49" fontId="22" fillId="6" borderId="48" applyNumberFormat="1" applyFont="1" applyFill="1" applyBorder="1" applyAlignment="1" applyProtection="0">
      <alignment vertical="center"/>
    </xf>
    <xf numFmtId="0" fontId="23" fillId="6" borderId="49" applyNumberFormat="0" applyFont="1" applyFill="1" applyBorder="1" applyAlignment="1" applyProtection="0">
      <alignment vertical="center"/>
    </xf>
    <xf numFmtId="0" fontId="24" fillId="2" borderId="50" applyNumberFormat="1" applyFont="1" applyFill="1" applyBorder="1" applyAlignment="1" applyProtection="0">
      <alignment vertical="center"/>
    </xf>
    <xf numFmtId="0" fontId="0" fillId="2" borderId="51" applyNumberFormat="0" applyFont="1" applyFill="1" applyBorder="1" applyAlignment="1" applyProtection="0">
      <alignment vertical="center"/>
    </xf>
    <xf numFmtId="0" fontId="22" fillId="2" borderId="13" applyNumberFormat="0" applyFont="1" applyFill="1" applyBorder="1" applyAlignment="1" applyProtection="0">
      <alignment horizontal="center" vertical="center"/>
    </xf>
    <xf numFmtId="0" fontId="22" fillId="7" borderId="14" applyNumberFormat="1" applyFont="1" applyFill="1" applyBorder="1" applyAlignment="1" applyProtection="0">
      <alignment horizontal="center" vertical="center"/>
    </xf>
    <xf numFmtId="49" fontId="22" fillId="6" borderId="52" applyNumberFormat="1" applyFont="1" applyFill="1" applyBorder="1" applyAlignment="1" applyProtection="0">
      <alignment vertical="center"/>
    </xf>
    <xf numFmtId="0" fontId="24" fillId="6" borderId="49" applyNumberFormat="0" applyFont="1" applyFill="1" applyBorder="1" applyAlignment="1" applyProtection="0">
      <alignment vertical="center"/>
    </xf>
    <xf numFmtId="0" fontId="0" fillId="2" borderId="53" applyNumberFormat="0" applyFont="1" applyFill="1" applyBorder="1" applyAlignment="1" applyProtection="0">
      <alignment vertical="center"/>
    </xf>
    <xf numFmtId="0" fontId="0" fillId="2" borderId="54" applyNumberFormat="0" applyFont="1" applyFill="1" applyBorder="1" applyAlignment="1" applyProtection="0">
      <alignment vertical="bottom"/>
    </xf>
    <xf numFmtId="0" fontId="0" fillId="2" borderId="55" applyNumberFormat="0" applyFont="1" applyFill="1" applyBorder="1" applyAlignment="1" applyProtection="0">
      <alignment vertical="bottom"/>
    </xf>
    <xf numFmtId="0" fontId="0" fillId="2" borderId="56" applyNumberFormat="0" applyFont="1" applyFill="1" applyBorder="1" applyAlignment="1" applyProtection="0">
      <alignment vertical="bottom"/>
    </xf>
    <xf numFmtId="0" fontId="21" fillId="2" borderId="57" applyNumberFormat="0" applyFont="1" applyFill="1" applyBorder="1" applyAlignment="1" applyProtection="0">
      <alignment vertical="bottom"/>
    </xf>
    <xf numFmtId="0" fontId="25" fillId="8" borderId="9" applyNumberFormat="1" applyFont="1" applyFill="1" applyBorder="1" applyAlignment="1" applyProtection="0">
      <alignment horizontal="center" vertical="center"/>
    </xf>
    <xf numFmtId="49" fontId="25" fillId="8" borderId="58" applyNumberFormat="1" applyFont="1" applyFill="1" applyBorder="1" applyAlignment="1" applyProtection="0">
      <alignment vertical="center"/>
    </xf>
    <xf numFmtId="0" fontId="0" fillId="8" borderId="59" applyNumberFormat="0" applyFont="1" applyFill="1" applyBorder="1" applyAlignment="1" applyProtection="0">
      <alignment vertical="center"/>
    </xf>
    <xf numFmtId="59" fontId="26" fillId="2" borderId="60" applyNumberFormat="1" applyFont="1" applyFill="1" applyBorder="1" applyAlignment="1" applyProtection="0">
      <alignment vertical="center"/>
    </xf>
    <xf numFmtId="0" fontId="0" fillId="2" borderId="61" applyNumberFormat="0" applyFont="1" applyFill="1" applyBorder="1" applyAlignment="1" applyProtection="0">
      <alignment vertical="center"/>
    </xf>
    <xf numFmtId="0" fontId="25" fillId="2" borderId="13" applyNumberFormat="0" applyFont="1" applyFill="1" applyBorder="1" applyAlignment="1" applyProtection="0">
      <alignment horizontal="center" vertical="center"/>
    </xf>
    <xf numFmtId="0" fontId="25" fillId="8" borderId="14" applyNumberFormat="1" applyFont="1" applyFill="1" applyBorder="1" applyAlignment="1" applyProtection="0">
      <alignment horizontal="center" vertical="center"/>
    </xf>
    <xf numFmtId="49" fontId="25" fillId="8" borderId="62" applyNumberFormat="1" applyFont="1" applyFill="1" applyBorder="1" applyAlignment="1" applyProtection="0">
      <alignment vertical="center"/>
    </xf>
    <xf numFmtId="0" fontId="0" fillId="2" borderId="63" applyNumberFormat="0" applyFont="1" applyFill="1" applyBorder="1" applyAlignment="1" applyProtection="0">
      <alignment vertical="center"/>
    </xf>
    <xf numFmtId="0" fontId="25" fillId="8" borderId="9" applyNumberFormat="0" applyFont="1" applyFill="1" applyBorder="1" applyAlignment="1" applyProtection="0">
      <alignment vertical="center"/>
    </xf>
    <xf numFmtId="0" fontId="25" fillId="2" borderId="13" applyNumberFormat="0" applyFont="1" applyFill="1" applyBorder="1" applyAlignment="1" applyProtection="0">
      <alignment vertical="center"/>
    </xf>
    <xf numFmtId="0" fontId="25" fillId="8" borderId="14" applyNumberFormat="0" applyFont="1" applyFill="1" applyBorder="1" applyAlignment="1" applyProtection="0">
      <alignment vertical="center"/>
    </xf>
    <xf numFmtId="0" fontId="20" fillId="2" borderId="9" applyNumberFormat="0" applyFont="1" applyFill="1" applyBorder="1" applyAlignment="1" applyProtection="0">
      <alignment vertical="bottom"/>
    </xf>
    <xf numFmtId="0" fontId="20" fillId="2" borderId="64" applyNumberFormat="0" applyFont="1" applyFill="1" applyBorder="1" applyAlignment="1" applyProtection="0">
      <alignment vertical="bottom"/>
    </xf>
    <xf numFmtId="49" fontId="20" fillId="2" borderId="65" applyNumberFormat="1" applyFont="1" applyFill="1" applyBorder="1" applyAlignment="1" applyProtection="0">
      <alignment vertical="bottom"/>
    </xf>
    <xf numFmtId="59" fontId="20" fillId="2" borderId="66" applyNumberFormat="1" applyFont="1" applyFill="1" applyBorder="1" applyAlignment="1" applyProtection="0">
      <alignment vertical="bottom"/>
    </xf>
    <xf numFmtId="0" fontId="20" fillId="2" borderId="67" applyNumberFormat="0" applyFont="1" applyFill="1" applyBorder="1" applyAlignment="1" applyProtection="0">
      <alignment vertical="bottom"/>
    </xf>
    <xf numFmtId="49" fontId="20" fillId="2" borderId="13" applyNumberFormat="1" applyFont="1" applyFill="1" applyBorder="1" applyAlignment="1" applyProtection="0">
      <alignment vertical="bottom"/>
    </xf>
    <xf numFmtId="59" fontId="20" fillId="2" borderId="5" applyNumberFormat="1" applyFont="1" applyFill="1" applyBorder="1" applyAlignment="1" applyProtection="0">
      <alignment vertical="bottom"/>
    </xf>
    <xf numFmtId="49" fontId="20" fillId="2" borderId="5" applyNumberFormat="1" applyFont="1" applyFill="1" applyBorder="1" applyAlignment="1" applyProtection="0">
      <alignment vertical="bottom"/>
    </xf>
    <xf numFmtId="49" fontId="20" fillId="2" borderId="18" applyNumberFormat="1" applyFont="1" applyFill="1" applyBorder="1" applyAlignment="1" applyProtection="0">
      <alignment vertical="bottom"/>
    </xf>
    <xf numFmtId="49" fontId="20" fillId="2" borderId="68" applyNumberFormat="1" applyFont="1" applyFill="1" applyBorder="1" applyAlignment="1" applyProtection="0">
      <alignment vertical="bottom"/>
    </xf>
    <xf numFmtId="59" fontId="20" fillId="2" borderId="69" applyNumberFormat="1" applyFont="1" applyFill="1" applyBorder="1" applyAlignment="1" applyProtection="0">
      <alignment vertical="bottom"/>
    </xf>
    <xf numFmtId="49" fontId="20" fillId="2" borderId="70" applyNumberFormat="1" applyFont="1" applyFill="1" applyBorder="1" applyAlignment="1" applyProtection="0">
      <alignment vertical="bottom"/>
    </xf>
    <xf numFmtId="0" fontId="27" fillId="2" borderId="9" applyNumberFormat="0" applyFont="1" applyFill="1" applyBorder="1" applyAlignment="1" applyProtection="0">
      <alignment vertical="center"/>
    </xf>
    <xf numFmtId="49" fontId="28" fillId="9" borderId="71" applyNumberFormat="1" applyFont="1" applyFill="1" applyBorder="1" applyAlignment="1" applyProtection="0">
      <alignment vertical="center"/>
    </xf>
    <xf numFmtId="59" fontId="10" fillId="9" borderId="72" applyNumberFormat="1" applyFont="1" applyFill="1" applyBorder="1" applyAlignment="1" applyProtection="0">
      <alignment vertical="center"/>
    </xf>
    <xf numFmtId="49" fontId="23" fillId="2" borderId="73" applyNumberFormat="1" applyFont="1" applyFill="1" applyBorder="1" applyAlignment="1" applyProtection="0">
      <alignment vertical="center"/>
    </xf>
    <xf numFmtId="0" fontId="0" fillId="2" borderId="42" applyNumberFormat="0" applyFont="1" applyFill="1" applyBorder="1" applyAlignment="1" applyProtection="0">
      <alignment vertical="center"/>
    </xf>
    <xf numFmtId="0" fontId="0" fillId="2" borderId="13" applyNumberFormat="0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vertical="center"/>
    </xf>
    <xf numFmtId="49" fontId="28" fillId="9" borderId="74" applyNumberFormat="1" applyFont="1" applyFill="1" applyBorder="1" applyAlignment="1" applyProtection="0">
      <alignment vertical="center"/>
    </xf>
    <xf numFmtId="59" fontId="29" fillId="9" borderId="72" applyNumberFormat="1" applyFont="1" applyFill="1" applyBorder="1" applyAlignment="1" applyProtection="0">
      <alignment vertical="center"/>
    </xf>
    <xf numFmtId="49" fontId="30" fillId="2" borderId="73" applyNumberFormat="1" applyFont="1" applyFill="1" applyBorder="1" applyAlignment="1" applyProtection="0">
      <alignment vertical="center"/>
    </xf>
    <xf numFmtId="0" fontId="0" fillId="2" borderId="75" applyNumberFormat="0" applyFont="1" applyFill="1" applyBorder="1" applyAlignment="1" applyProtection="0">
      <alignment vertical="bottom"/>
    </xf>
    <xf numFmtId="0" fontId="0" fillId="2" borderId="76" applyNumberFormat="0" applyFont="1" applyFill="1" applyBorder="1" applyAlignment="1" applyProtection="0">
      <alignment vertical="bottom"/>
    </xf>
    <xf numFmtId="0" fontId="0" fillId="2" borderId="77" applyNumberFormat="0" applyFont="1" applyFill="1" applyBorder="1" applyAlignment="1" applyProtection="0">
      <alignment vertical="bottom"/>
    </xf>
    <xf numFmtId="0" fontId="31" fillId="2" borderId="9" applyNumberFormat="0" applyFont="1" applyFill="1" applyBorder="1" applyAlignment="1" applyProtection="0">
      <alignment vertical="bottom"/>
    </xf>
    <xf numFmtId="49" fontId="32" fillId="2" borderId="13" applyNumberFormat="1" applyFont="1" applyFill="1" applyBorder="1" applyAlignment="1" applyProtection="0">
      <alignment vertical="bottom"/>
    </xf>
    <xf numFmtId="0" fontId="31" fillId="2" borderId="5" applyNumberFormat="0" applyFont="1" applyFill="1" applyBorder="1" applyAlignment="1" applyProtection="0">
      <alignment vertical="bottom"/>
    </xf>
    <xf numFmtId="0" fontId="31" fillId="2" borderId="42" applyNumberFormat="0" applyFont="1" applyFill="1" applyBorder="1" applyAlignment="1" applyProtection="0">
      <alignment vertical="bottom"/>
    </xf>
    <xf numFmtId="49" fontId="31" fillId="2" borderId="18" applyNumberFormat="1" applyFont="1" applyFill="1" applyBorder="1" applyAlignment="1" applyProtection="0">
      <alignment vertical="bottom"/>
    </xf>
    <xf numFmtId="0" fontId="31" fillId="2" borderId="14" applyNumberFormat="0" applyFont="1" applyFill="1" applyBorder="1" applyAlignment="1" applyProtection="0">
      <alignment vertical="bottom"/>
    </xf>
    <xf numFmtId="49" fontId="34" fillId="2" borderId="13" applyNumberFormat="1" applyFont="1" applyFill="1" applyBorder="1" applyAlignment="1" applyProtection="0">
      <alignment vertical="bottom"/>
    </xf>
    <xf numFmtId="49" fontId="34" fillId="2" borderId="18" applyNumberFormat="1" applyFont="1" applyFill="1" applyBorder="1" applyAlignment="1" applyProtection="0">
      <alignment vertical="bottom"/>
    </xf>
    <xf numFmtId="0" fontId="19" fillId="2" borderId="78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79" applyNumberFormat="0" applyFont="1" applyFill="1" applyBorder="1" applyAlignment="1" applyProtection="0">
      <alignment vertical="bottom"/>
    </xf>
    <xf numFmtId="0" fontId="19" fillId="2" borderId="80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81" applyNumberFormat="0" applyFont="1" applyFill="1" applyBorder="1" applyAlignment="1" applyProtection="0">
      <alignment vertical="bottom"/>
    </xf>
    <xf numFmtId="0" fontId="0" fillId="2" borderId="82" applyNumberFormat="0" applyFont="1" applyFill="1" applyBorder="1" applyAlignment="1" applyProtection="0">
      <alignment vertical="bottom"/>
    </xf>
    <xf numFmtId="0" fontId="0" fillId="2" borderId="83" applyNumberFormat="0" applyFont="1" applyFill="1" applyBorder="1" applyAlignment="1" applyProtection="0">
      <alignment vertical="bottom"/>
    </xf>
    <xf numFmtId="0" fontId="23" fillId="2" borderId="4" applyNumberFormat="0" applyFont="1" applyFill="1" applyBorder="1" applyAlignment="1" applyProtection="0">
      <alignment vertical="bottom"/>
    </xf>
    <xf numFmtId="0" fontId="0" fillId="2" borderId="84" applyNumberFormat="0" applyFont="1" applyFill="1" applyBorder="1" applyAlignment="1" applyProtection="0">
      <alignment vertical="bottom"/>
    </xf>
    <xf numFmtId="0" fontId="0" fillId="2" borderId="85" applyNumberFormat="0" applyFont="1" applyFill="1" applyBorder="1" applyAlignment="1" applyProtection="0">
      <alignment vertical="bottom"/>
    </xf>
    <xf numFmtId="0" fontId="0" fillId="2" borderId="86" applyNumberFormat="0" applyFont="1" applyFill="1" applyBorder="1" applyAlignment="1" applyProtection="0">
      <alignment vertical="top"/>
    </xf>
    <xf numFmtId="49" fontId="32" fillId="2" borderId="87" applyNumberFormat="1" applyFont="1" applyFill="1" applyBorder="1" applyAlignment="1" applyProtection="0">
      <alignment vertical="top"/>
    </xf>
    <xf numFmtId="0" fontId="32" fillId="2" borderId="88" applyNumberFormat="0" applyFont="1" applyFill="1" applyBorder="1" applyAlignment="1" applyProtection="0">
      <alignment vertical="top"/>
    </xf>
    <xf numFmtId="0" fontId="32" fillId="2" borderId="89" applyNumberFormat="0" applyFont="1" applyFill="1" applyBorder="1" applyAlignment="1" applyProtection="0">
      <alignment vertical="top"/>
    </xf>
    <xf numFmtId="0" fontId="0" fillId="2" borderId="90" applyNumberFormat="0" applyFont="1" applyFill="1" applyBorder="1" applyAlignment="1" applyProtection="0">
      <alignment vertical="bottom"/>
    </xf>
    <xf numFmtId="49" fontId="32" fillId="2" borderId="90" applyNumberFormat="1" applyFont="1" applyFill="1" applyBorder="1" applyAlignment="1" applyProtection="0">
      <alignment vertical="top"/>
    </xf>
    <xf numFmtId="0" fontId="32" fillId="2" borderId="5" applyNumberFormat="0" applyFont="1" applyFill="1" applyBorder="1" applyAlignment="1" applyProtection="0">
      <alignment vertical="top"/>
    </xf>
    <xf numFmtId="0" fontId="32" fillId="2" borderId="91" applyNumberFormat="0" applyFont="1" applyFill="1" applyBorder="1" applyAlignment="1" applyProtection="0">
      <alignment vertical="top"/>
    </xf>
    <xf numFmtId="0" fontId="0" fillId="2" borderId="92" applyNumberFormat="0" applyFont="1" applyFill="1" applyBorder="1" applyAlignment="1" applyProtection="0">
      <alignment vertical="bottom"/>
    </xf>
    <xf numFmtId="49" fontId="32" fillId="2" borderId="93" applyNumberFormat="1" applyFont="1" applyFill="1" applyBorder="1" applyAlignment="1" applyProtection="0">
      <alignment vertical="top"/>
    </xf>
    <xf numFmtId="0" fontId="32" fillId="2" borderId="94" applyNumberFormat="0" applyFont="1" applyFill="1" applyBorder="1" applyAlignment="1" applyProtection="0">
      <alignment vertical="top"/>
    </xf>
    <xf numFmtId="0" fontId="32" fillId="2" borderId="95" applyNumberFormat="0" applyFont="1" applyFill="1" applyBorder="1" applyAlignment="1" applyProtection="0">
      <alignment vertical="top"/>
    </xf>
    <xf numFmtId="0" fontId="0" fillId="2" borderId="93" applyNumberFormat="0" applyFont="1" applyFill="1" applyBorder="1" applyAlignment="1" applyProtection="0">
      <alignment vertical="bottom"/>
    </xf>
    <xf numFmtId="0" fontId="0" fillId="2" borderId="94" applyNumberFormat="0" applyFont="1" applyFill="1" applyBorder="1" applyAlignment="1" applyProtection="0">
      <alignment vertical="bottom"/>
    </xf>
    <xf numFmtId="0" fontId="0" fillId="2" borderId="96" applyNumberFormat="0" applyFont="1" applyFill="1" applyBorder="1" applyAlignment="1" applyProtection="0">
      <alignment vertical="bottom"/>
    </xf>
    <xf numFmtId="0" fontId="0" fillId="2" borderId="97" applyNumberFormat="0" applyFont="1" applyFill="1" applyBorder="1" applyAlignment="1" applyProtection="0">
      <alignment vertical="bottom"/>
    </xf>
    <xf numFmtId="49" fontId="32" fillId="2" borderId="98" applyNumberFormat="1" applyFont="1" applyFill="1" applyBorder="1" applyAlignment="1" applyProtection="0">
      <alignment vertical="top"/>
    </xf>
    <xf numFmtId="0" fontId="32" fillId="2" borderId="99" applyNumberFormat="0" applyFont="1" applyFill="1" applyBorder="1" applyAlignment="1" applyProtection="0">
      <alignment vertical="top"/>
    </xf>
    <xf numFmtId="0" fontId="32" fillId="2" borderId="100" applyNumberFormat="0" applyFont="1" applyFill="1" applyBorder="1" applyAlignment="1" applyProtection="0">
      <alignment vertical="top"/>
    </xf>
    <xf numFmtId="0" fontId="0" fillId="2" borderId="98" applyNumberFormat="0" applyFont="1" applyFill="1" applyBorder="1" applyAlignment="1" applyProtection="0">
      <alignment vertical="bottom"/>
    </xf>
    <xf numFmtId="0" fontId="0" fillId="2" borderId="99" applyNumberFormat="0" applyFont="1" applyFill="1" applyBorder="1" applyAlignment="1" applyProtection="0">
      <alignment vertical="bottom"/>
    </xf>
    <xf numFmtId="0" fontId="0" fillId="2" borderId="101" applyNumberFormat="0" applyFont="1" applyFill="1" applyBorder="1" applyAlignment="1" applyProtection="0">
      <alignment vertical="bottom"/>
    </xf>
    <xf numFmtId="0" fontId="0" fillId="2" borderId="102" applyNumberFormat="0" applyFont="1" applyFill="1" applyBorder="1" applyAlignment="1" applyProtection="0">
      <alignment vertical="bottom"/>
    </xf>
    <xf numFmtId="0" fontId="0" fillId="2" borderId="103" applyNumberFormat="0" applyFont="1" applyFill="1" applyBorder="1" applyAlignment="1" applyProtection="0">
      <alignment vertical="bottom"/>
    </xf>
    <xf numFmtId="0" fontId="0" fillId="2" borderId="104" applyNumberFormat="0" applyFont="1" applyFill="1" applyBorder="1" applyAlignment="1" applyProtection="0">
      <alignment vertical="bottom"/>
    </xf>
    <xf numFmtId="0" fontId="0" fillId="2" borderId="105" applyNumberFormat="0" applyFont="1" applyFill="1" applyBorder="1" applyAlignment="1" applyProtection="0">
      <alignment vertical="bottom"/>
    </xf>
    <xf numFmtId="0" fontId="0" fillId="2" borderId="106" applyNumberFormat="0" applyFont="1" applyFill="1" applyBorder="1" applyAlignment="1" applyProtection="0">
      <alignment vertical="bottom"/>
    </xf>
    <xf numFmtId="0" fontId="0" fillId="2" borderId="107" applyNumberFormat="0" applyFont="1" applyFill="1" applyBorder="1" applyAlignment="1" applyProtection="0">
      <alignment vertical="bottom"/>
    </xf>
    <xf numFmtId="0" fontId="0" fillId="2" borderId="108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7" fillId="5" borderId="9" applyNumberFormat="0" applyFont="1" applyFill="1" applyBorder="1" applyAlignment="1" applyProtection="0">
      <alignment horizontal="center" vertical="center"/>
    </xf>
    <xf numFmtId="0" fontId="17" fillId="5" borderId="14" applyNumberFormat="0" applyFont="1" applyFill="1" applyBorder="1" applyAlignment="1" applyProtection="0">
      <alignment horizontal="center" vertical="center"/>
    </xf>
    <xf numFmtId="0" fontId="0" fillId="2" borderId="109" applyNumberFormat="0" applyFont="1" applyFill="1" applyBorder="1" applyAlignment="1" applyProtection="0">
      <alignment vertical="bottom"/>
    </xf>
    <xf numFmtId="0" fontId="0" fillId="2" borderId="110" applyNumberFormat="0" applyFont="1" applyFill="1" applyBorder="1" applyAlignment="1" applyProtection="0">
      <alignment vertical="bottom"/>
    </xf>
    <xf numFmtId="0" fontId="23" fillId="2" borderId="111" applyNumberFormat="0" applyFont="1" applyFill="1" applyBorder="1" applyAlignment="1" applyProtection="0">
      <alignment vertical="bottom"/>
    </xf>
    <xf numFmtId="0" fontId="0" fillId="2" borderId="112" applyNumberFormat="0" applyFont="1" applyFill="1" applyBorder="1" applyAlignment="1" applyProtection="0">
      <alignment vertical="bottom"/>
    </xf>
    <xf numFmtId="0" fontId="0" fillId="2" borderId="113" applyNumberFormat="0" applyFont="1" applyFill="1" applyBorder="1" applyAlignment="1" applyProtection="0">
      <alignment vertical="bottom"/>
    </xf>
    <xf numFmtId="0" fontId="23" fillId="2" borderId="86" applyNumberFormat="0" applyFont="1" applyFill="1" applyBorder="1" applyAlignment="1" applyProtection="0">
      <alignment vertical="bottom"/>
    </xf>
    <xf numFmtId="49" fontId="42" fillId="2" borderId="114" applyNumberFormat="1" applyFont="1" applyFill="1" applyBorder="1" applyAlignment="1" applyProtection="0">
      <alignment vertical="top"/>
    </xf>
    <xf numFmtId="0" fontId="32" fillId="2" borderId="115" applyNumberFormat="0" applyFont="1" applyFill="1" applyBorder="1" applyAlignment="1" applyProtection="0">
      <alignment vertical="bottom"/>
    </xf>
    <xf numFmtId="0" fontId="32" fillId="2" borderId="116" applyNumberFormat="0" applyFont="1" applyFill="1" applyBorder="1" applyAlignment="1" applyProtection="0">
      <alignment vertical="bottom"/>
    </xf>
    <xf numFmtId="49" fontId="32" fillId="2" borderId="103" applyNumberFormat="1" applyFont="1" applyFill="1" applyBorder="1" applyAlignment="1" applyProtection="0">
      <alignment vertical="top"/>
    </xf>
    <xf numFmtId="0" fontId="32" fillId="2" borderId="104" applyNumberFormat="0" applyFont="1" applyFill="1" applyBorder="1" applyAlignment="1" applyProtection="0">
      <alignment vertical="top"/>
    </xf>
    <xf numFmtId="0" fontId="32" fillId="2" borderId="105" applyNumberFormat="0" applyFont="1" applyFill="1" applyBorder="1" applyAlignment="1" applyProtection="0">
      <alignment vertical="top"/>
    </xf>
    <xf numFmtId="0" fontId="0" fillId="2" borderId="115" applyNumberFormat="0" applyFont="1" applyFill="1" applyBorder="1" applyAlignment="1" applyProtection="0">
      <alignment vertical="bottom"/>
    </xf>
    <xf numFmtId="0" fontId="0" fillId="2" borderId="117" applyNumberFormat="0" applyFont="1" applyFill="1" applyBorder="1" applyAlignment="1" applyProtection="0">
      <alignment vertical="bottom"/>
    </xf>
    <xf numFmtId="0" fontId="0" fillId="2" borderId="118" applyNumberFormat="0" applyFont="1" applyFill="1" applyBorder="1" applyAlignment="1" applyProtection="0">
      <alignment vertical="bottom"/>
    </xf>
    <xf numFmtId="0" fontId="0" fillId="2" borderId="119" applyNumberFormat="0" applyFont="1" applyFill="1" applyBorder="1" applyAlignment="1" applyProtection="0">
      <alignment vertical="bottom"/>
    </xf>
    <xf numFmtId="0" fontId="0" fillId="2" borderId="120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80000"/>
      <rgbColor rgb="ffffffff"/>
      <rgbColor rgb="ffaaaaaa"/>
      <rgbColor rgb="ff666666"/>
      <rgbColor rgb="ffff0000"/>
      <rgbColor rgb="ff4a86e8"/>
      <rgbColor rgb="ffe6b8af"/>
      <rgbColor rgb="ffc9daf8"/>
      <rgbColor rgb="ff9900ff"/>
      <rgbColor rgb="ff0000ff"/>
      <rgbColor rgb="ff1155cc"/>
      <rgbColor rgb="ffcfe2f3"/>
      <rgbColor rgb="ff0070c0"/>
      <rgbColor rgb="ff38761d"/>
      <rgbColor rgb="ffb6d7a8"/>
      <rgbColor rgb="ffd9ead3"/>
      <rgbColor rgb="ffbf9000"/>
      <rgbColor rgb="fffff2cc"/>
      <rgbColor rgb="ff434343"/>
      <rgbColor rgb="fff3f3f3"/>
      <rgbColor rgb="ffc00000"/>
      <rgbColor rgb="ff52525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://www.cftc-fmm.com/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http://www.cftc-fmm.com/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303896</xdr:colOff>
      <xdr:row>0</xdr:row>
      <xdr:rowOff>76200</xdr:rowOff>
    </xdr:from>
    <xdr:to>
      <xdr:col>6</xdr:col>
      <xdr:colOff>2271</xdr:colOff>
      <xdr:row>10</xdr:row>
      <xdr:rowOff>38100</xdr:rowOff>
    </xdr:to>
    <xdr:pic>
      <xdr:nvPicPr>
        <xdr:cNvPr id="2" name="Image&#10;&#10;image1.png" descr="Imageimage1.png">
          <a:hlinkClick r:id="rId1" invalidUrl="" action="" tgtFrame="" tooltip="" history="1" highlightClick="0" endSnd="0"/>
        </xdr:cNvPr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7199996" y="76200"/>
          <a:ext cx="1704976" cy="171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265796</xdr:colOff>
      <xdr:row>14</xdr:row>
      <xdr:rowOff>257895</xdr:rowOff>
    </xdr:from>
    <xdr:to>
      <xdr:col>4</xdr:col>
      <xdr:colOff>580121</xdr:colOff>
      <xdr:row>16</xdr:row>
      <xdr:rowOff>31836</xdr:rowOff>
    </xdr:to>
    <xdr:pic>
      <xdr:nvPicPr>
        <xdr:cNvPr id="3" name="Image&#10;&#10;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6044296" y="2842345"/>
          <a:ext cx="314326" cy="3225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256270</xdr:colOff>
      <xdr:row>21</xdr:row>
      <xdr:rowOff>86535</xdr:rowOff>
    </xdr:from>
    <xdr:to>
      <xdr:col>4</xdr:col>
      <xdr:colOff>570596</xdr:colOff>
      <xdr:row>22</xdr:row>
      <xdr:rowOff>158924</xdr:rowOff>
    </xdr:to>
    <xdr:pic>
      <xdr:nvPicPr>
        <xdr:cNvPr id="4" name="Image&#10;&#10;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6034770" y="4322620"/>
          <a:ext cx="314327" cy="3155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260636</xdr:colOff>
      <xdr:row>14</xdr:row>
      <xdr:rowOff>257895</xdr:rowOff>
    </xdr:from>
    <xdr:to>
      <xdr:col>10</xdr:col>
      <xdr:colOff>574961</xdr:colOff>
      <xdr:row>16</xdr:row>
      <xdr:rowOff>31836</xdr:rowOff>
    </xdr:to>
    <xdr:pic>
      <xdr:nvPicPr>
        <xdr:cNvPr id="5" name="Image&#10;&#10;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15462536" y="2842345"/>
          <a:ext cx="314326" cy="3225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270161</xdr:colOff>
      <xdr:row>21</xdr:row>
      <xdr:rowOff>86535</xdr:rowOff>
    </xdr:from>
    <xdr:to>
      <xdr:col>10</xdr:col>
      <xdr:colOff>584486</xdr:colOff>
      <xdr:row>22</xdr:row>
      <xdr:rowOff>158924</xdr:rowOff>
    </xdr:to>
    <xdr:pic>
      <xdr:nvPicPr>
        <xdr:cNvPr id="6" name="Image&#10;&#10;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15472061" y="4322620"/>
          <a:ext cx="314326" cy="3155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237221</xdr:colOff>
      <xdr:row>18</xdr:row>
      <xdr:rowOff>134070</xdr:rowOff>
    </xdr:from>
    <xdr:to>
      <xdr:col>4</xdr:col>
      <xdr:colOff>551546</xdr:colOff>
      <xdr:row>20</xdr:row>
      <xdr:rowOff>31835</xdr:rowOff>
    </xdr:to>
    <xdr:pic>
      <xdr:nvPicPr>
        <xdr:cNvPr id="7" name="Image&#10;&#10;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6015721" y="3712930"/>
          <a:ext cx="314326" cy="3073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276225</xdr:colOff>
      <xdr:row>18</xdr:row>
      <xdr:rowOff>152399</xdr:rowOff>
    </xdr:from>
    <xdr:to>
      <xdr:col>10</xdr:col>
      <xdr:colOff>590550</xdr:colOff>
      <xdr:row>20</xdr:row>
      <xdr:rowOff>50165</xdr:rowOff>
    </xdr:to>
    <xdr:pic>
      <xdr:nvPicPr>
        <xdr:cNvPr id="8" name="Image&#10;&#10;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15478125" y="3731259"/>
          <a:ext cx="314325" cy="3073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288873</xdr:colOff>
      <xdr:row>0</xdr:row>
      <xdr:rowOff>76200</xdr:rowOff>
    </xdr:from>
    <xdr:to>
      <xdr:col>5</xdr:col>
      <xdr:colOff>1993848</xdr:colOff>
      <xdr:row>10</xdr:row>
      <xdr:rowOff>38100</xdr:rowOff>
    </xdr:to>
    <xdr:pic>
      <xdr:nvPicPr>
        <xdr:cNvPr id="10" name="Image&#10;&#10;image1.png" descr="Imageimage1.png">
          <a:hlinkClick r:id="rId1" invalidUrl="" action="" tgtFrame="" tooltip="" history="1" highlightClick="0" endSnd="0"/>
        </xdr:cNvPr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7146873" y="76200"/>
          <a:ext cx="1704976" cy="1714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265796</xdr:colOff>
      <xdr:row>14</xdr:row>
      <xdr:rowOff>257895</xdr:rowOff>
    </xdr:from>
    <xdr:to>
      <xdr:col>4</xdr:col>
      <xdr:colOff>580121</xdr:colOff>
      <xdr:row>16</xdr:row>
      <xdr:rowOff>31836</xdr:rowOff>
    </xdr:to>
    <xdr:pic>
      <xdr:nvPicPr>
        <xdr:cNvPr id="11" name="Image&#10;&#10;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6006196" y="2842345"/>
          <a:ext cx="314326" cy="3225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256270</xdr:colOff>
      <xdr:row>22</xdr:row>
      <xdr:rowOff>86535</xdr:rowOff>
    </xdr:from>
    <xdr:to>
      <xdr:col>4</xdr:col>
      <xdr:colOff>570596</xdr:colOff>
      <xdr:row>23</xdr:row>
      <xdr:rowOff>158924</xdr:rowOff>
    </xdr:to>
    <xdr:pic>
      <xdr:nvPicPr>
        <xdr:cNvPr id="12" name="Image&#10;&#10;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5996670" y="4611545"/>
          <a:ext cx="314327" cy="3155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260636</xdr:colOff>
      <xdr:row>14</xdr:row>
      <xdr:rowOff>257895</xdr:rowOff>
    </xdr:from>
    <xdr:to>
      <xdr:col>10</xdr:col>
      <xdr:colOff>574961</xdr:colOff>
      <xdr:row>16</xdr:row>
      <xdr:rowOff>31836</xdr:rowOff>
    </xdr:to>
    <xdr:pic>
      <xdr:nvPicPr>
        <xdr:cNvPr id="13" name="Image&#10;&#10;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15272036" y="2842345"/>
          <a:ext cx="314326" cy="3225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270161</xdr:colOff>
      <xdr:row>22</xdr:row>
      <xdr:rowOff>86535</xdr:rowOff>
    </xdr:from>
    <xdr:to>
      <xdr:col>10</xdr:col>
      <xdr:colOff>584486</xdr:colOff>
      <xdr:row>23</xdr:row>
      <xdr:rowOff>158924</xdr:rowOff>
    </xdr:to>
    <xdr:pic>
      <xdr:nvPicPr>
        <xdr:cNvPr id="14" name="Image&#10;&#10;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15281561" y="4611545"/>
          <a:ext cx="314326" cy="3155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237221</xdr:colOff>
      <xdr:row>19</xdr:row>
      <xdr:rowOff>134070</xdr:rowOff>
    </xdr:from>
    <xdr:to>
      <xdr:col>4</xdr:col>
      <xdr:colOff>551546</xdr:colOff>
      <xdr:row>21</xdr:row>
      <xdr:rowOff>31835</xdr:rowOff>
    </xdr:to>
    <xdr:pic>
      <xdr:nvPicPr>
        <xdr:cNvPr id="15" name="Image&#10;&#10;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5977621" y="3977725"/>
          <a:ext cx="314326" cy="3359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276225</xdr:colOff>
      <xdr:row>19</xdr:row>
      <xdr:rowOff>152399</xdr:rowOff>
    </xdr:from>
    <xdr:to>
      <xdr:col>10</xdr:col>
      <xdr:colOff>590550</xdr:colOff>
      <xdr:row>21</xdr:row>
      <xdr:rowOff>50165</xdr:rowOff>
    </xdr:to>
    <xdr:pic>
      <xdr:nvPicPr>
        <xdr:cNvPr id="16" name="Image&#10;&#10;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15287625" y="3996054"/>
          <a:ext cx="314325" cy="3359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U42"/>
  <sheetViews>
    <sheetView workbookViewId="0" showGridLines="0" defaultGridColor="1"/>
  </sheetViews>
  <sheetFormatPr defaultColWidth="14.5" defaultRowHeight="15.75" customHeight="1" outlineLevelRow="0" outlineLevelCol="0"/>
  <cols>
    <col min="1" max="1" width="10.1719" style="1" customWidth="1"/>
    <col min="2" max="2" width="36.6719" style="1" customWidth="1"/>
    <col min="3" max="4" width="14.5" style="1" customWidth="1"/>
    <col min="5" max="5" width="14.6719" style="1" customWidth="1"/>
    <col min="6" max="6" width="26.3516" style="1" customWidth="1"/>
    <col min="7" max="7" width="14.3516" style="1" customWidth="1"/>
    <col min="8" max="8" width="35.1719" style="1" customWidth="1"/>
    <col min="9" max="9" width="19.6719" style="1" customWidth="1"/>
    <col min="10" max="10" width="13.5" style="1" customWidth="1"/>
    <col min="11" max="11" width="16.6719" style="1" customWidth="1"/>
    <col min="12" max="12" width="1.35156" style="1" customWidth="1"/>
    <col min="13" max="13" width="2.35156" style="1" customWidth="1"/>
    <col min="14" max="255" width="14.5" style="1" customWidth="1"/>
  </cols>
  <sheetData>
    <row r="1" ht="12.75" customHeight="1">
      <c r="A1" s="2"/>
      <c r="B1" s="3"/>
      <c r="C1" s="3"/>
      <c r="D1" s="3"/>
      <c r="E1" s="3"/>
      <c r="F1" s="4"/>
      <c r="G1" s="4"/>
      <c r="H1" s="3"/>
      <c r="I1" s="3"/>
      <c r="J1" s="3"/>
      <c r="K1" s="3"/>
      <c r="L1" s="4"/>
      <c r="M1" s="5"/>
      <c r="N1" s="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5"/>
    </row>
    <row r="2" ht="12.75" customHeight="1">
      <c r="A2" s="7"/>
      <c r="B2" s="8"/>
      <c r="C2" s="8"/>
      <c r="D2" s="8"/>
      <c r="E2" s="8"/>
      <c r="F2" s="9"/>
      <c r="G2" s="9"/>
      <c r="H2" s="8"/>
      <c r="I2" s="8"/>
      <c r="J2" s="8"/>
      <c r="K2" s="8"/>
      <c r="L2" s="9"/>
      <c r="M2" s="10"/>
      <c r="N2" s="1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10"/>
    </row>
    <row r="3" ht="12.75" customHeight="1">
      <c r="A3" s="7"/>
      <c r="B3" s="8"/>
      <c r="C3" s="8"/>
      <c r="D3" s="8"/>
      <c r="E3" s="8"/>
      <c r="F3" s="9"/>
      <c r="G3" s="9"/>
      <c r="H3" s="8"/>
      <c r="I3" s="9"/>
      <c r="J3" s="8"/>
      <c r="K3" s="8"/>
      <c r="L3" s="9"/>
      <c r="M3" s="10"/>
      <c r="N3" s="11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10"/>
    </row>
    <row r="4" ht="12.75" customHeight="1">
      <c r="A4" s="7"/>
      <c r="B4" s="9"/>
      <c r="C4" s="9"/>
      <c r="D4" s="8"/>
      <c r="E4" s="8"/>
      <c r="F4" s="9"/>
      <c r="G4" s="9"/>
      <c r="H4" s="9"/>
      <c r="I4" s="9"/>
      <c r="J4" s="8"/>
      <c r="K4" s="8"/>
      <c r="L4" s="9"/>
      <c r="M4" s="10"/>
      <c r="N4" s="11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10"/>
    </row>
    <row r="5" ht="23.25" customHeight="1">
      <c r="A5" s="7"/>
      <c r="B5" s="8"/>
      <c r="C5" s="8"/>
      <c r="D5" s="8"/>
      <c r="E5" s="8"/>
      <c r="F5" s="9"/>
      <c r="G5" s="9"/>
      <c r="H5" t="s" s="12">
        <v>0</v>
      </c>
      <c r="I5" s="8"/>
      <c r="J5" s="8"/>
      <c r="K5" s="8"/>
      <c r="L5" s="9"/>
      <c r="M5" s="10"/>
      <c r="N5" s="1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10"/>
    </row>
    <row r="6" ht="12.75" customHeight="1">
      <c r="A6" s="7"/>
      <c r="B6" s="8"/>
      <c r="C6" s="8"/>
      <c r="D6" s="8"/>
      <c r="E6" s="8"/>
      <c r="F6" s="9"/>
      <c r="G6" s="9"/>
      <c r="H6" s="8"/>
      <c r="I6" s="8"/>
      <c r="J6" s="8"/>
      <c r="K6" s="8"/>
      <c r="L6" s="9"/>
      <c r="M6" s="10"/>
      <c r="N6" s="11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10"/>
    </row>
    <row r="7" ht="12.75" customHeight="1">
      <c r="A7" s="7"/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10"/>
      <c r="N7" s="11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10"/>
    </row>
    <row r="8" ht="12.75" customHeight="1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10"/>
      <c r="N8" s="11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10"/>
    </row>
    <row r="9" ht="12.75" customHeight="1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10"/>
      <c r="N9" s="1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10"/>
    </row>
    <row r="10" ht="12.75" customHeight="1">
      <c r="A10" s="7"/>
      <c r="B10" s="9"/>
      <c r="C10" s="9"/>
      <c r="D10" s="9"/>
      <c r="E10" s="9"/>
      <c r="F10" s="9"/>
      <c r="G10" s="9"/>
      <c r="H10" s="8"/>
      <c r="I10" s="8"/>
      <c r="J10" s="8"/>
      <c r="K10" s="8"/>
      <c r="L10" s="9"/>
      <c r="M10" s="10"/>
      <c r="N10" s="11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10"/>
    </row>
    <row r="11" ht="13.7" customHeight="1">
      <c r="A11" s="7"/>
      <c r="B11" s="8"/>
      <c r="C11" s="8"/>
      <c r="D11" s="8"/>
      <c r="E11" s="8"/>
      <c r="F11" s="9"/>
      <c r="G11" s="9"/>
      <c r="H11" s="8"/>
      <c r="I11" s="8"/>
      <c r="J11" s="8"/>
      <c r="K11" s="8"/>
      <c r="L11" s="9"/>
      <c r="M11" s="10"/>
      <c r="N11" s="11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10"/>
    </row>
    <row r="12" ht="21.4" customHeight="1">
      <c r="A12" s="7"/>
      <c r="B12" t="s" s="13">
        <v>1</v>
      </c>
      <c r="C12" s="14"/>
      <c r="D12" s="14"/>
      <c r="E12" s="14"/>
      <c r="F12" s="9"/>
      <c r="G12" s="9"/>
      <c r="H12" t="s" s="15">
        <v>2</v>
      </c>
      <c r="I12" s="16"/>
      <c r="J12" s="16"/>
      <c r="K12" s="16"/>
      <c r="L12" s="9"/>
      <c r="M12" s="10"/>
      <c r="N12" s="11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10"/>
    </row>
    <row r="13" ht="17.65" customHeight="1">
      <c r="A13" s="17"/>
      <c r="B13" t="s" s="18">
        <v>3</v>
      </c>
      <c r="C13" s="19"/>
      <c r="D13" s="19"/>
      <c r="E13" s="20"/>
      <c r="F13" s="21"/>
      <c r="G13" s="22"/>
      <c r="H13" t="s" s="23">
        <v>4</v>
      </c>
      <c r="I13" s="24"/>
      <c r="J13" s="24"/>
      <c r="K13" s="25"/>
      <c r="L13" s="26"/>
      <c r="M13" s="10"/>
      <c r="N13" s="11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10"/>
    </row>
    <row r="14" ht="12.75" customHeight="1">
      <c r="A14" s="27"/>
      <c r="B14" s="28"/>
      <c r="C14" s="29"/>
      <c r="D14" s="30"/>
      <c r="E14" s="31"/>
      <c r="F14" s="21"/>
      <c r="G14" s="22"/>
      <c r="H14" s="32"/>
      <c r="I14" s="33"/>
      <c r="J14" s="34"/>
      <c r="K14" s="35"/>
      <c r="L14" s="26"/>
      <c r="M14" s="10"/>
      <c r="N14" s="11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10"/>
    </row>
    <row r="15" ht="21.6" customHeight="1">
      <c r="A15" s="36"/>
      <c r="B15" t="s" s="37">
        <v>5</v>
      </c>
      <c r="C15" s="38"/>
      <c r="D15" s="39">
        <v>42349.96</v>
      </c>
      <c r="E15" s="40"/>
      <c r="F15" s="41"/>
      <c r="G15" s="42"/>
      <c r="H15" t="s" s="43">
        <v>6</v>
      </c>
      <c r="I15" s="38"/>
      <c r="J15" s="39">
        <v>42349.96</v>
      </c>
      <c r="K15" s="44"/>
      <c r="L15" s="45"/>
      <c r="M15" s="46"/>
      <c r="N15" s="11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10"/>
    </row>
    <row r="16" ht="21.6" customHeight="1">
      <c r="A16" s="47">
        <v>2017</v>
      </c>
      <c r="B16" t="s" s="48">
        <v>7</v>
      </c>
      <c r="C16" s="49"/>
      <c r="D16" s="39">
        <v>3000</v>
      </c>
      <c r="E16" s="40"/>
      <c r="F16" s="50"/>
      <c r="G16" s="51">
        <v>2017</v>
      </c>
      <c r="H16" t="s" s="52">
        <v>7</v>
      </c>
      <c r="I16" s="49"/>
      <c r="J16" s="39">
        <v>3000</v>
      </c>
      <c r="K16" s="44"/>
      <c r="L16" s="45"/>
      <c r="M16" s="46"/>
      <c r="N16" s="11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10"/>
    </row>
    <row r="17" ht="21.6" customHeight="1">
      <c r="A17" s="36"/>
      <c r="B17" t="s" s="53">
        <v>8</v>
      </c>
      <c r="C17" s="54"/>
      <c r="D17" s="39">
        <v>26.92</v>
      </c>
      <c r="E17" s="40"/>
      <c r="F17" s="41"/>
      <c r="G17" s="42"/>
      <c r="H17" t="s" s="55">
        <v>8</v>
      </c>
      <c r="I17" s="54"/>
      <c r="J17" s="39">
        <v>26.92</v>
      </c>
      <c r="K17" s="44"/>
      <c r="L17" s="45"/>
      <c r="M17" s="46"/>
      <c r="N17" s="11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10"/>
    </row>
    <row r="18" ht="13.5" customHeight="1">
      <c r="A18" s="27"/>
      <c r="B18" t="s" s="56">
        <v>9</v>
      </c>
      <c r="C18" s="57">
        <f>SUM(D16,D17)</f>
        <v>3026.92</v>
      </c>
      <c r="D18" s="58">
        <f>SUM(D15,-C18)</f>
        <v>39323.04</v>
      </c>
      <c r="E18" s="59"/>
      <c r="F18" s="21"/>
      <c r="G18" s="22"/>
      <c r="H18" t="s" s="60">
        <v>9</v>
      </c>
      <c r="I18" s="57">
        <f>SUM(J16,J17)</f>
        <v>3026.92</v>
      </c>
      <c r="J18" s="58">
        <f>SUM(J15,-I18)</f>
        <v>39323.04</v>
      </c>
      <c r="K18" s="22"/>
      <c r="L18" s="26"/>
      <c r="M18" s="10"/>
      <c r="N18" s="11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10"/>
    </row>
    <row r="19" ht="13.5" customHeight="1">
      <c r="A19" s="27"/>
      <c r="B19" s="61"/>
      <c r="C19" s="62"/>
      <c r="D19" s="63"/>
      <c r="E19" s="59"/>
      <c r="F19" s="21"/>
      <c r="G19" s="22"/>
      <c r="H19" s="64"/>
      <c r="I19" s="62"/>
      <c r="J19" s="63"/>
      <c r="K19" s="22"/>
      <c r="L19" s="26"/>
      <c r="M19" s="10"/>
      <c r="N19" s="11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10"/>
    </row>
    <row r="20" ht="18.75" customHeight="1">
      <c r="A20" s="65">
        <v>2018</v>
      </c>
      <c r="B20" t="s" s="66">
        <v>10</v>
      </c>
      <c r="C20" s="67"/>
      <c r="D20" s="68">
        <v>35</v>
      </c>
      <c r="E20" s="69"/>
      <c r="F20" s="70"/>
      <c r="G20" s="71">
        <v>2018</v>
      </c>
      <c r="H20" t="s" s="72">
        <v>10</v>
      </c>
      <c r="I20" s="73"/>
      <c r="J20" s="68">
        <v>25</v>
      </c>
      <c r="K20" s="74"/>
      <c r="L20" s="45"/>
      <c r="M20" s="46"/>
      <c r="N20" s="11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10"/>
    </row>
    <row r="21" ht="19.5" customHeight="1">
      <c r="A21" s="27"/>
      <c r="B21" s="75"/>
      <c r="C21" s="76"/>
      <c r="D21" s="77"/>
      <c r="E21" s="59"/>
      <c r="F21" s="21"/>
      <c r="G21" s="22"/>
      <c r="H21" s="78"/>
      <c r="I21" s="76"/>
      <c r="J21" s="77"/>
      <c r="K21" s="22"/>
      <c r="L21" s="26"/>
      <c r="M21" s="10"/>
      <c r="N21" s="11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10"/>
    </row>
    <row r="22" ht="19.15" customHeight="1">
      <c r="A22" s="79">
        <v>2018</v>
      </c>
      <c r="B22" t="s" s="80">
        <v>11</v>
      </c>
      <c r="C22" s="81"/>
      <c r="D22" s="82">
        <v>3000</v>
      </c>
      <c r="E22" s="83"/>
      <c r="F22" s="84"/>
      <c r="G22" s="85">
        <v>2018</v>
      </c>
      <c r="H22" t="s" s="86">
        <v>11</v>
      </c>
      <c r="I22" s="81"/>
      <c r="J22" s="82">
        <v>3000</v>
      </c>
      <c r="K22" s="87"/>
      <c r="L22" s="45"/>
      <c r="M22" s="46"/>
      <c r="N22" s="11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10"/>
    </row>
    <row r="23" ht="19.15" customHeight="1">
      <c r="A23" s="88"/>
      <c r="B23" t="s" s="80">
        <v>12</v>
      </c>
      <c r="C23" s="81"/>
      <c r="D23" s="82">
        <v>53.84</v>
      </c>
      <c r="E23" s="83"/>
      <c r="F23" s="89"/>
      <c r="G23" s="90"/>
      <c r="H23" t="s" s="86">
        <v>12</v>
      </c>
      <c r="I23" s="81"/>
      <c r="J23" s="82">
        <v>53.84</v>
      </c>
      <c r="K23" s="87"/>
      <c r="L23" s="45"/>
      <c r="M23" s="46"/>
      <c r="N23" s="1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10"/>
    </row>
    <row r="24" ht="9.75" customHeight="1">
      <c r="A24" s="91"/>
      <c r="B24" s="92"/>
      <c r="C24" t="s" s="93">
        <v>13</v>
      </c>
      <c r="D24" s="94">
        <f>SUM(D22:D23)</f>
        <v>3053.84</v>
      </c>
      <c r="E24" s="59"/>
      <c r="F24" s="21"/>
      <c r="G24" s="22"/>
      <c r="H24" s="95"/>
      <c r="I24" t="s" s="93">
        <v>13</v>
      </c>
      <c r="J24" s="94">
        <f>SUM(J22:J23)</f>
        <v>3053.84</v>
      </c>
      <c r="K24" s="22"/>
      <c r="L24" s="26"/>
      <c r="M24" s="10"/>
      <c r="N24" s="11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10"/>
    </row>
    <row r="25" ht="8.1" customHeight="1">
      <c r="A25" s="91"/>
      <c r="B25" t="s" s="96">
        <v>14</v>
      </c>
      <c r="C25" s="97">
        <f>D24/30.42</f>
        <v>100.3892176199869</v>
      </c>
      <c r="D25" t="s" s="98">
        <v>15</v>
      </c>
      <c r="E25" s="59"/>
      <c r="F25" s="21"/>
      <c r="G25" s="22"/>
      <c r="H25" t="s" s="99">
        <v>14</v>
      </c>
      <c r="I25" s="97">
        <f>J24/21.75</f>
        <v>140.4064367816092</v>
      </c>
      <c r="J25" t="s" s="98">
        <v>15</v>
      </c>
      <c r="K25" s="22"/>
      <c r="L25" s="26"/>
      <c r="M25" s="10"/>
      <c r="N25" s="11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10"/>
    </row>
    <row r="26" ht="8.1" customHeight="1">
      <c r="A26" s="91"/>
      <c r="B26" t="s" s="96">
        <v>16</v>
      </c>
      <c r="C26" s="97">
        <f>D18/350</f>
        <v>112.3515428571429</v>
      </c>
      <c r="D26" t="s" s="98">
        <v>17</v>
      </c>
      <c r="E26" s="59"/>
      <c r="F26" s="21"/>
      <c r="G26" s="22"/>
      <c r="H26" t="s" s="99">
        <v>16</v>
      </c>
      <c r="I26" s="97">
        <f>J18/250</f>
        <v>157.29216</v>
      </c>
      <c r="J26" t="s" s="98">
        <v>17</v>
      </c>
      <c r="K26" s="22"/>
      <c r="L26" s="26"/>
      <c r="M26" s="10"/>
      <c r="N26" s="11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10"/>
    </row>
    <row r="27" ht="8.1" customHeight="1">
      <c r="A27" s="91"/>
      <c r="B27" t="s" s="100">
        <v>18</v>
      </c>
      <c r="C27" s="101">
        <f>SUM(C26,-C25)</f>
        <v>11.96232523715601</v>
      </c>
      <c r="D27" t="s" s="98">
        <v>15</v>
      </c>
      <c r="E27" s="59"/>
      <c r="F27" s="21"/>
      <c r="G27" s="22"/>
      <c r="H27" t="s" s="102">
        <v>18</v>
      </c>
      <c r="I27" s="101">
        <f>SUM(I26,-I25)</f>
        <v>16.88572321839078</v>
      </c>
      <c r="J27" t="s" s="98">
        <v>15</v>
      </c>
      <c r="K27" s="22"/>
      <c r="L27" s="26"/>
      <c r="M27" s="10"/>
      <c r="N27" s="11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10"/>
    </row>
    <row r="28" ht="20.1" customHeight="1">
      <c r="A28" s="103"/>
      <c r="B28" t="s" s="104">
        <v>19</v>
      </c>
      <c r="C28" s="105">
        <f>C27*D20</f>
        <v>418.6813833004603</v>
      </c>
      <c r="D28" t="s" s="106">
        <v>20</v>
      </c>
      <c r="E28" s="107"/>
      <c r="F28" s="108"/>
      <c r="G28" s="109"/>
      <c r="H28" t="s" s="110">
        <v>19</v>
      </c>
      <c r="I28" s="111">
        <f>I27*J20</f>
        <v>422.1430804597695</v>
      </c>
      <c r="J28" t="s" s="112">
        <v>20</v>
      </c>
      <c r="K28" s="109"/>
      <c r="L28" s="45"/>
      <c r="M28" s="46"/>
      <c r="N28" s="11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10"/>
    </row>
    <row r="29" ht="8" customHeight="1">
      <c r="A29" s="27"/>
      <c r="B29" s="113"/>
      <c r="C29" s="114"/>
      <c r="D29" s="9"/>
      <c r="E29" s="59"/>
      <c r="F29" s="21"/>
      <c r="G29" s="22"/>
      <c r="H29" s="115"/>
      <c r="I29" s="114"/>
      <c r="J29" s="9"/>
      <c r="K29" s="22"/>
      <c r="L29" s="26"/>
      <c r="M29" s="10"/>
      <c r="N29" s="11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10"/>
    </row>
    <row r="30" ht="12.75" customHeight="1">
      <c r="A30" s="116"/>
      <c r="B30" t="s" s="117">
        <v>21</v>
      </c>
      <c r="C30" s="118"/>
      <c r="D30" s="118"/>
      <c r="E30" s="119"/>
      <c r="F30" s="21"/>
      <c r="G30" s="22"/>
      <c r="H30" t="s" s="120">
        <v>22</v>
      </c>
      <c r="I30" s="118"/>
      <c r="J30" s="118"/>
      <c r="K30" s="121"/>
      <c r="L30" s="26"/>
      <c r="M30" s="10"/>
      <c r="N30" s="11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10"/>
    </row>
    <row r="31" ht="11.25" customHeight="1">
      <c r="A31" s="116"/>
      <c r="B31" t="s" s="122">
        <v>23</v>
      </c>
      <c r="C31" s="118"/>
      <c r="D31" s="118"/>
      <c r="E31" s="119"/>
      <c r="F31" s="21"/>
      <c r="G31" s="22"/>
      <c r="H31" t="s" s="123">
        <v>23</v>
      </c>
      <c r="I31" s="118"/>
      <c r="J31" s="118"/>
      <c r="K31" s="121"/>
      <c r="L31" s="26"/>
      <c r="M31" s="10"/>
      <c r="N31" s="11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10"/>
    </row>
    <row r="32" ht="25.5" customHeight="1">
      <c r="A32" s="27"/>
      <c r="B32" s="124"/>
      <c r="C32" s="125"/>
      <c r="D32" s="125"/>
      <c r="E32" s="126"/>
      <c r="F32" s="21"/>
      <c r="G32" s="22"/>
      <c r="H32" s="127"/>
      <c r="I32" s="128"/>
      <c r="J32" s="128"/>
      <c r="K32" s="129"/>
      <c r="L32" s="26"/>
      <c r="M32" s="10"/>
      <c r="N32" s="11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10"/>
    </row>
    <row r="33" ht="12.75" customHeight="1">
      <c r="A33" s="11"/>
      <c r="B33" s="130"/>
      <c r="C33" s="130"/>
      <c r="D33" s="130"/>
      <c r="E33" s="130"/>
      <c r="F33" s="9"/>
      <c r="G33" s="9"/>
      <c r="H33" s="131"/>
      <c r="I33" s="131"/>
      <c r="J33" s="131"/>
      <c r="K33" s="131"/>
      <c r="L33" s="9"/>
      <c r="M33" s="10"/>
      <c r="N33" s="11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10"/>
    </row>
    <row r="34" ht="12.75" customHeight="1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4"/>
      <c r="N34" s="11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10"/>
    </row>
    <row r="35" ht="15.75" customHeight="1">
      <c r="A35" s="135"/>
      <c r="B35" t="s" s="136">
        <v>24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8"/>
      <c r="N35" s="13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10"/>
    </row>
    <row r="36" ht="15.75" customHeight="1">
      <c r="A36" s="135"/>
      <c r="B36" t="s" s="140">
        <v>25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2"/>
      <c r="N36" s="13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10"/>
    </row>
    <row r="37" ht="15.75" customHeight="1">
      <c r="A37" s="135"/>
      <c r="B37" t="s" s="140">
        <v>26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2"/>
      <c r="N37" s="13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10"/>
    </row>
    <row r="38" ht="15.75" customHeight="1">
      <c r="A38" s="135"/>
      <c r="B38" t="s" s="140">
        <v>27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2"/>
      <c r="N38" s="13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10"/>
    </row>
    <row r="39" ht="18.2" customHeight="1">
      <c r="A39" s="135"/>
      <c r="B39" t="s" s="140">
        <v>28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2"/>
      <c r="N39" s="13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10"/>
    </row>
    <row r="40" ht="12.75" customHeight="1">
      <c r="A40" s="143"/>
      <c r="B40" t="s" s="144">
        <v>29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6"/>
      <c r="N40" s="147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  <c r="IB40" s="148"/>
      <c r="IC40" s="148"/>
      <c r="ID40" s="148"/>
      <c r="IE40" s="148"/>
      <c r="IF40" s="148"/>
      <c r="IG40" s="148"/>
      <c r="IH40" s="148"/>
      <c r="II40" s="148"/>
      <c r="IJ40" s="148"/>
      <c r="IK40" s="148"/>
      <c r="IL40" s="148"/>
      <c r="IM40" s="148"/>
      <c r="IN40" s="148"/>
      <c r="IO40" s="148"/>
      <c r="IP40" s="148"/>
      <c r="IQ40" s="148"/>
      <c r="IR40" s="148"/>
      <c r="IS40" s="148"/>
      <c r="IT40" s="148"/>
      <c r="IU40" s="149"/>
    </row>
    <row r="41" ht="12.75" customHeight="1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3"/>
      <c r="N41" s="154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  <c r="IL41" s="155"/>
      <c r="IM41" s="155"/>
      <c r="IN41" s="155"/>
      <c r="IO41" s="155"/>
      <c r="IP41" s="155"/>
      <c r="IQ41" s="155"/>
      <c r="IR41" s="155"/>
      <c r="IS41" s="155"/>
      <c r="IT41" s="155"/>
      <c r="IU41" s="156"/>
    </row>
    <row r="42" ht="12.75" customHeight="1">
      <c r="A42" s="157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60"/>
      <c r="N42" s="161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2"/>
      <c r="IR42" s="162"/>
      <c r="IS42" s="162"/>
      <c r="IT42" s="162"/>
      <c r="IU42" s="163"/>
    </row>
  </sheetData>
  <mergeCells count="1">
    <mergeCell ref="I2:I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M45"/>
  <sheetViews>
    <sheetView workbookViewId="0" showGridLines="0" defaultGridColor="1"/>
  </sheetViews>
  <sheetFormatPr defaultColWidth="14.5" defaultRowHeight="15.75" customHeight="1" outlineLevelRow="0" outlineLevelCol="0"/>
  <cols>
    <col min="1" max="1" width="10.1719" style="164" customWidth="1"/>
    <col min="2" max="2" width="36.1719" style="164" customWidth="1"/>
    <col min="3" max="4" width="14.5" style="164" customWidth="1"/>
    <col min="5" max="5" width="14.6719" style="164" customWidth="1"/>
    <col min="6" max="6" width="26.3516" style="164" customWidth="1"/>
    <col min="7" max="7" width="14.3516" style="164" customWidth="1"/>
    <col min="8" max="8" width="34.6719" style="164" customWidth="1"/>
    <col min="9" max="9" width="18.1719" style="164" customWidth="1"/>
    <col min="10" max="10" width="13.5" style="164" customWidth="1"/>
    <col min="11" max="11" width="19.3516" style="164" customWidth="1"/>
    <col min="12" max="12" width="1.35156" style="164" customWidth="1"/>
    <col min="13" max="13" width="2.17188" style="164" customWidth="1"/>
    <col min="14" max="256" width="14.5" style="164" customWidth="1"/>
  </cols>
  <sheetData>
    <row r="1" ht="12.75" customHeight="1">
      <c r="A1" s="2"/>
      <c r="B1" s="3"/>
      <c r="C1" s="3"/>
      <c r="D1" s="3"/>
      <c r="E1" s="3"/>
      <c r="F1" s="4"/>
      <c r="G1" s="4"/>
      <c r="H1" s="3"/>
      <c r="I1" s="3"/>
      <c r="J1" s="3"/>
      <c r="K1" s="3"/>
      <c r="L1" s="4"/>
      <c r="M1" s="5"/>
    </row>
    <row r="2" ht="12.75" customHeight="1">
      <c r="A2" s="7"/>
      <c r="B2" s="8"/>
      <c r="C2" s="8"/>
      <c r="D2" s="8"/>
      <c r="E2" s="8"/>
      <c r="F2" s="9"/>
      <c r="G2" s="9"/>
      <c r="H2" s="8"/>
      <c r="I2" s="8"/>
      <c r="J2" s="8"/>
      <c r="K2" s="8"/>
      <c r="L2" s="9"/>
      <c r="M2" s="10"/>
    </row>
    <row r="3" ht="12.75" customHeight="1">
      <c r="A3" s="7"/>
      <c r="B3" s="8"/>
      <c r="C3" s="8"/>
      <c r="D3" s="8"/>
      <c r="E3" s="8"/>
      <c r="F3" s="9"/>
      <c r="G3" s="9"/>
      <c r="H3" s="8"/>
      <c r="I3" s="9"/>
      <c r="J3" s="8"/>
      <c r="K3" s="8"/>
      <c r="L3" s="9"/>
      <c r="M3" s="10"/>
    </row>
    <row r="4" ht="12.75" customHeight="1">
      <c r="A4" s="7"/>
      <c r="B4" s="9"/>
      <c r="C4" s="9"/>
      <c r="D4" s="8"/>
      <c r="E4" s="8"/>
      <c r="F4" s="9"/>
      <c r="G4" s="9"/>
      <c r="H4" s="9"/>
      <c r="I4" s="9"/>
      <c r="J4" s="8"/>
      <c r="K4" s="8"/>
      <c r="L4" s="9"/>
      <c r="M4" s="10"/>
    </row>
    <row r="5" ht="23.25" customHeight="1">
      <c r="A5" s="7"/>
      <c r="B5" s="8"/>
      <c r="C5" s="8"/>
      <c r="D5" s="8"/>
      <c r="E5" s="8"/>
      <c r="F5" s="9"/>
      <c r="G5" s="9"/>
      <c r="H5" t="s" s="12">
        <v>30</v>
      </c>
      <c r="I5" s="8"/>
      <c r="J5" s="8"/>
      <c r="K5" s="8"/>
      <c r="L5" s="9"/>
      <c r="M5" s="10"/>
    </row>
    <row r="6" ht="12.75" customHeight="1">
      <c r="A6" s="7"/>
      <c r="B6" s="8"/>
      <c r="C6" s="8"/>
      <c r="D6" s="8"/>
      <c r="E6" s="8"/>
      <c r="F6" s="9"/>
      <c r="G6" s="9"/>
      <c r="H6" s="8"/>
      <c r="I6" s="8"/>
      <c r="J6" s="8"/>
      <c r="K6" s="8"/>
      <c r="L6" s="9"/>
      <c r="M6" s="10"/>
    </row>
    <row r="7" ht="12.75" customHeight="1">
      <c r="A7" s="7"/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10"/>
    </row>
    <row r="8" ht="12.75" customHeight="1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10"/>
    </row>
    <row r="9" ht="12.75" customHeight="1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10"/>
    </row>
    <row r="10" ht="12.75" customHeight="1">
      <c r="A10" s="7"/>
      <c r="B10" s="9"/>
      <c r="C10" s="9"/>
      <c r="D10" s="9"/>
      <c r="E10" s="9"/>
      <c r="F10" s="9"/>
      <c r="G10" s="9"/>
      <c r="H10" s="8"/>
      <c r="I10" s="8"/>
      <c r="J10" s="8"/>
      <c r="K10" s="8"/>
      <c r="L10" s="9"/>
      <c r="M10" s="10"/>
    </row>
    <row r="11" ht="13.7" customHeight="1">
      <c r="A11" s="7"/>
      <c r="B11" s="8"/>
      <c r="C11" s="8"/>
      <c r="D11" s="8"/>
      <c r="E11" s="8"/>
      <c r="F11" s="9"/>
      <c r="G11" s="9"/>
      <c r="H11" s="8"/>
      <c r="I11" s="8"/>
      <c r="J11" s="8"/>
      <c r="K11" s="8"/>
      <c r="L11" s="9"/>
      <c r="M11" s="10"/>
    </row>
    <row r="12" ht="21.4" customHeight="1">
      <c r="A12" s="7"/>
      <c r="B12" t="s" s="13">
        <v>1</v>
      </c>
      <c r="C12" s="14"/>
      <c r="D12" s="14"/>
      <c r="E12" s="14"/>
      <c r="F12" s="9"/>
      <c r="G12" s="9"/>
      <c r="H12" t="s" s="15">
        <v>2</v>
      </c>
      <c r="I12" s="16"/>
      <c r="J12" s="16"/>
      <c r="K12" s="16"/>
      <c r="L12" s="9"/>
      <c r="M12" s="10"/>
    </row>
    <row r="13" ht="17.65" customHeight="1">
      <c r="A13" s="17"/>
      <c r="B13" t="s" s="18">
        <v>3</v>
      </c>
      <c r="C13" s="19"/>
      <c r="D13" s="19"/>
      <c r="E13" s="20"/>
      <c r="F13" s="21"/>
      <c r="G13" s="22"/>
      <c r="H13" t="s" s="23">
        <v>4</v>
      </c>
      <c r="I13" s="24"/>
      <c r="J13" s="24"/>
      <c r="K13" s="25"/>
      <c r="L13" s="26"/>
      <c r="M13" s="10"/>
    </row>
    <row r="14" ht="12.75" customHeight="1">
      <c r="A14" s="27"/>
      <c r="B14" s="28"/>
      <c r="C14" s="29"/>
      <c r="D14" s="30"/>
      <c r="E14" s="31"/>
      <c r="F14" s="21"/>
      <c r="G14" s="22"/>
      <c r="H14" s="32"/>
      <c r="I14" s="33"/>
      <c r="J14" s="34"/>
      <c r="K14" s="35"/>
      <c r="L14" s="26"/>
      <c r="M14" s="10"/>
    </row>
    <row r="15" ht="21.6" customHeight="1">
      <c r="A15" s="36"/>
      <c r="B15" t="s" s="37">
        <v>31</v>
      </c>
      <c r="C15" s="38"/>
      <c r="D15" s="39">
        <v>42349.96</v>
      </c>
      <c r="E15" s="40"/>
      <c r="F15" s="41"/>
      <c r="G15" s="42"/>
      <c r="H15" t="s" s="43">
        <v>32</v>
      </c>
      <c r="I15" s="38"/>
      <c r="J15" s="39">
        <v>42349.96</v>
      </c>
      <c r="K15" s="44"/>
      <c r="L15" s="45"/>
      <c r="M15" s="46"/>
    </row>
    <row r="16" ht="21.6" customHeight="1">
      <c r="A16" s="165"/>
      <c r="B16" t="s" s="48">
        <v>33</v>
      </c>
      <c r="C16" s="49"/>
      <c r="D16" s="39">
        <v>200</v>
      </c>
      <c r="E16" s="40"/>
      <c r="F16" s="50"/>
      <c r="G16" s="166"/>
      <c r="H16" t="s" s="52">
        <v>33</v>
      </c>
      <c r="I16" s="49"/>
      <c r="J16" s="39">
        <v>200</v>
      </c>
      <c r="K16" s="44"/>
      <c r="L16" s="45"/>
      <c r="M16" s="46"/>
    </row>
    <row r="17" ht="21.6" customHeight="1">
      <c r="A17" s="47">
        <v>2018</v>
      </c>
      <c r="B17" t="s" s="48">
        <v>34</v>
      </c>
      <c r="C17" s="49"/>
      <c r="D17" s="39">
        <v>3000</v>
      </c>
      <c r="E17" s="40"/>
      <c r="F17" s="50"/>
      <c r="G17" s="51">
        <v>2018</v>
      </c>
      <c r="H17" t="s" s="52">
        <v>34</v>
      </c>
      <c r="I17" s="49"/>
      <c r="J17" s="39">
        <v>3000</v>
      </c>
      <c r="K17" s="44"/>
      <c r="L17" s="45"/>
      <c r="M17" s="46"/>
    </row>
    <row r="18" ht="21.6" customHeight="1">
      <c r="A18" s="36"/>
      <c r="B18" t="s" s="53">
        <v>35</v>
      </c>
      <c r="C18" s="54"/>
      <c r="D18" s="39">
        <v>26.92</v>
      </c>
      <c r="E18" s="40"/>
      <c r="F18" s="41"/>
      <c r="G18" s="42"/>
      <c r="H18" t="s" s="55">
        <v>35</v>
      </c>
      <c r="I18" s="54"/>
      <c r="J18" s="39">
        <v>26.92</v>
      </c>
      <c r="K18" s="44"/>
      <c r="L18" s="45"/>
      <c r="M18" s="46"/>
    </row>
    <row r="19" ht="12.75" customHeight="1">
      <c r="A19" s="27"/>
      <c r="B19" t="s" s="56">
        <v>36</v>
      </c>
      <c r="C19" s="57">
        <f>SUM(D17,D18)</f>
        <v>3026.92</v>
      </c>
      <c r="D19" s="58">
        <f>SUM(D15,-C19,D16)</f>
        <v>39523.04</v>
      </c>
      <c r="E19" s="59"/>
      <c r="F19" s="21"/>
      <c r="G19" s="22"/>
      <c r="H19" t="s" s="60">
        <v>36</v>
      </c>
      <c r="I19" s="57">
        <f>SUM(J17,J18)</f>
        <v>3026.92</v>
      </c>
      <c r="J19" s="58">
        <f>SUM(J15,-I19,J16)</f>
        <v>39523.04</v>
      </c>
      <c r="K19" s="22"/>
      <c r="L19" s="26"/>
      <c r="M19" s="10"/>
    </row>
    <row r="20" ht="15" customHeight="1">
      <c r="A20" s="27"/>
      <c r="B20" s="61"/>
      <c r="C20" s="62"/>
      <c r="D20" s="63"/>
      <c r="E20" s="59"/>
      <c r="F20" s="21"/>
      <c r="G20" s="22"/>
      <c r="H20" s="64"/>
      <c r="I20" s="62"/>
      <c r="J20" s="63"/>
      <c r="K20" s="22"/>
      <c r="L20" s="45"/>
      <c r="M20" s="46"/>
    </row>
    <row r="21" ht="19.5" customHeight="1">
      <c r="A21" s="65">
        <v>2019</v>
      </c>
      <c r="B21" t="s" s="66">
        <v>37</v>
      </c>
      <c r="C21" s="67"/>
      <c r="D21" s="68">
        <v>35</v>
      </c>
      <c r="E21" s="69"/>
      <c r="F21" s="70"/>
      <c r="G21" s="71">
        <v>2019</v>
      </c>
      <c r="H21" t="s" s="72">
        <v>37</v>
      </c>
      <c r="I21" s="73"/>
      <c r="J21" s="68">
        <v>25</v>
      </c>
      <c r="K21" s="74"/>
      <c r="L21" s="26"/>
      <c r="M21" s="10"/>
    </row>
    <row r="22" ht="19.15" customHeight="1">
      <c r="A22" s="27"/>
      <c r="B22" s="75"/>
      <c r="C22" s="76"/>
      <c r="D22" s="77"/>
      <c r="E22" s="59"/>
      <c r="F22" s="21"/>
      <c r="G22" s="22"/>
      <c r="H22" s="78"/>
      <c r="I22" s="76"/>
      <c r="J22" s="77"/>
      <c r="K22" s="22"/>
      <c r="L22" s="45"/>
      <c r="M22" s="46"/>
    </row>
    <row r="23" ht="19.15" customHeight="1">
      <c r="A23" s="79">
        <v>2019</v>
      </c>
      <c r="B23" t="s" s="80">
        <v>38</v>
      </c>
      <c r="C23" s="81"/>
      <c r="D23" s="82">
        <v>3000</v>
      </c>
      <c r="E23" s="83"/>
      <c r="F23" s="84"/>
      <c r="G23" s="85">
        <v>2019</v>
      </c>
      <c r="H23" t="s" s="86">
        <v>38</v>
      </c>
      <c r="I23" s="81"/>
      <c r="J23" s="82">
        <v>3000</v>
      </c>
      <c r="K23" s="87"/>
      <c r="L23" s="45"/>
      <c r="M23" s="46"/>
    </row>
    <row r="24" ht="18" customHeight="1">
      <c r="A24" s="88"/>
      <c r="B24" t="s" s="80">
        <v>39</v>
      </c>
      <c r="C24" s="81"/>
      <c r="D24" s="82">
        <v>53.84</v>
      </c>
      <c r="E24" s="83"/>
      <c r="F24" s="89"/>
      <c r="G24" s="90"/>
      <c r="H24" t="s" s="86">
        <v>39</v>
      </c>
      <c r="I24" s="81"/>
      <c r="J24" s="82">
        <v>53.84</v>
      </c>
      <c r="K24" s="87"/>
      <c r="L24" s="26"/>
      <c r="M24" s="10"/>
    </row>
    <row r="25" ht="8.1" customHeight="1">
      <c r="A25" s="91"/>
      <c r="B25" s="92"/>
      <c r="C25" t="s" s="93">
        <v>13</v>
      </c>
      <c r="D25" s="94">
        <f>SUM(D23:D24)</f>
        <v>3053.84</v>
      </c>
      <c r="E25" s="59"/>
      <c r="F25" s="21"/>
      <c r="G25" s="22"/>
      <c r="H25" s="95"/>
      <c r="I25" t="s" s="93">
        <v>13</v>
      </c>
      <c r="J25" s="94">
        <f>SUM(J23:J24)</f>
        <v>3053.84</v>
      </c>
      <c r="K25" s="22"/>
      <c r="L25" s="26"/>
      <c r="M25" s="10"/>
    </row>
    <row r="26" ht="8.1" customHeight="1">
      <c r="A26" s="91"/>
      <c r="B26" t="s" s="96">
        <v>14</v>
      </c>
      <c r="C26" s="97">
        <f>D25/30.42</f>
        <v>100.3892176199869</v>
      </c>
      <c r="D26" t="s" s="98">
        <v>15</v>
      </c>
      <c r="E26" s="59"/>
      <c r="F26" s="21"/>
      <c r="G26" s="22"/>
      <c r="H26" t="s" s="99">
        <v>14</v>
      </c>
      <c r="I26" s="97">
        <f>J25/21.75</f>
        <v>140.4064367816092</v>
      </c>
      <c r="J26" t="s" s="98">
        <v>15</v>
      </c>
      <c r="K26" s="22"/>
      <c r="L26" s="26"/>
      <c r="M26" s="10"/>
    </row>
    <row r="27" ht="8.1" customHeight="1">
      <c r="A27" s="91"/>
      <c r="B27" t="s" s="96">
        <v>16</v>
      </c>
      <c r="C27" s="97">
        <f>D19/350</f>
        <v>112.9229714285714</v>
      </c>
      <c r="D27" t="s" s="98">
        <v>17</v>
      </c>
      <c r="E27" s="59"/>
      <c r="F27" s="21"/>
      <c r="G27" s="22"/>
      <c r="H27" t="s" s="99">
        <v>16</v>
      </c>
      <c r="I27" s="97">
        <f>J19/250</f>
        <v>158.09216</v>
      </c>
      <c r="J27" t="s" s="98">
        <v>17</v>
      </c>
      <c r="K27" s="22"/>
      <c r="L27" s="26"/>
      <c r="M27" s="10"/>
    </row>
    <row r="28" ht="12.75" customHeight="1">
      <c r="A28" s="91"/>
      <c r="B28" t="s" s="100">
        <v>18</v>
      </c>
      <c r="C28" s="101">
        <f>SUM(C27,-C26)</f>
        <v>12.53375380858458</v>
      </c>
      <c r="D28" t="s" s="98">
        <v>15</v>
      </c>
      <c r="E28" s="59"/>
      <c r="F28" s="21"/>
      <c r="G28" s="22"/>
      <c r="H28" t="s" s="102">
        <v>18</v>
      </c>
      <c r="I28" s="101">
        <f>SUM(I27,-I26)</f>
        <v>17.68572321839079</v>
      </c>
      <c r="J28" t="s" s="98">
        <v>15</v>
      </c>
      <c r="K28" s="22"/>
      <c r="L28" s="45"/>
      <c r="M28" s="46"/>
    </row>
    <row r="29" ht="21" customHeight="1">
      <c r="A29" s="103"/>
      <c r="B29" t="s" s="104">
        <v>40</v>
      </c>
      <c r="C29" s="105">
        <f>C28*D21</f>
        <v>438.6813833004602</v>
      </c>
      <c r="D29" t="s" s="106">
        <v>20</v>
      </c>
      <c r="E29" s="107"/>
      <c r="F29" s="108"/>
      <c r="G29" s="109"/>
      <c r="H29" t="s" s="110">
        <v>40</v>
      </c>
      <c r="I29" s="111">
        <f>I28*J21</f>
        <v>442.1430804597697</v>
      </c>
      <c r="J29" t="s" s="112">
        <v>20</v>
      </c>
      <c r="K29" s="109"/>
      <c r="L29" s="26"/>
      <c r="M29" s="10"/>
    </row>
    <row r="30" ht="12.75" customHeight="1">
      <c r="A30" s="27"/>
      <c r="B30" s="113"/>
      <c r="C30" s="114"/>
      <c r="D30" s="9"/>
      <c r="E30" s="59"/>
      <c r="F30" s="21"/>
      <c r="G30" s="22"/>
      <c r="H30" s="115"/>
      <c r="I30" s="114"/>
      <c r="J30" s="9"/>
      <c r="K30" s="22"/>
      <c r="L30" s="26"/>
      <c r="M30" s="10"/>
    </row>
    <row r="31" ht="12.75" customHeight="1">
      <c r="A31" s="116"/>
      <c r="B31" t="s" s="117">
        <v>21</v>
      </c>
      <c r="C31" s="118"/>
      <c r="D31" s="118"/>
      <c r="E31" s="119"/>
      <c r="F31" s="21"/>
      <c r="G31" s="22"/>
      <c r="H31" t="s" s="120">
        <v>22</v>
      </c>
      <c r="I31" s="118"/>
      <c r="J31" s="118"/>
      <c r="K31" s="121"/>
      <c r="L31" s="26"/>
      <c r="M31" s="10"/>
    </row>
    <row r="32" ht="12.75" customHeight="1">
      <c r="A32" s="116"/>
      <c r="B32" t="s" s="122">
        <v>23</v>
      </c>
      <c r="C32" s="118"/>
      <c r="D32" s="118"/>
      <c r="E32" s="119"/>
      <c r="F32" s="21"/>
      <c r="G32" s="22"/>
      <c r="H32" t="s" s="123">
        <v>23</v>
      </c>
      <c r="I32" s="118"/>
      <c r="J32" s="118"/>
      <c r="K32" s="121"/>
      <c r="L32" s="26"/>
      <c r="M32" s="10"/>
    </row>
    <row r="33" ht="12.75" customHeight="1">
      <c r="A33" s="27"/>
      <c r="B33" s="124"/>
      <c r="C33" s="125"/>
      <c r="D33" s="125"/>
      <c r="E33" s="126"/>
      <c r="F33" s="21"/>
      <c r="G33" s="22"/>
      <c r="H33" s="127"/>
      <c r="I33" s="128"/>
      <c r="J33" s="128"/>
      <c r="K33" s="129"/>
      <c r="L33" s="26"/>
      <c r="M33" s="10"/>
    </row>
    <row r="34" ht="12.75" customHeight="1">
      <c r="A34" s="132"/>
      <c r="B34" s="167"/>
      <c r="C34" s="167"/>
      <c r="D34" s="167"/>
      <c r="E34" s="167"/>
      <c r="F34" s="148"/>
      <c r="G34" s="148"/>
      <c r="H34" s="168"/>
      <c r="I34" s="168"/>
      <c r="J34" s="168"/>
      <c r="K34" s="168"/>
      <c r="L34" s="148"/>
      <c r="M34" s="149"/>
    </row>
    <row r="35" ht="12.75" customHeight="1">
      <c r="A35" s="169"/>
      <c r="B35" s="170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71"/>
    </row>
    <row r="36" ht="22.7" customHeight="1">
      <c r="A36" s="172"/>
      <c r="B36" t="s" s="173">
        <v>41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5"/>
    </row>
    <row r="37" ht="15.75" customHeight="1">
      <c r="A37" s="135"/>
      <c r="B37" t="s" s="140">
        <v>24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2"/>
    </row>
    <row r="38" ht="15.75" customHeight="1">
      <c r="A38" s="135"/>
      <c r="B38" t="s" s="140">
        <v>25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2"/>
    </row>
    <row r="39" ht="15.75" customHeight="1">
      <c r="A39" s="135"/>
      <c r="B39" t="s" s="140">
        <v>26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2"/>
    </row>
    <row r="40" ht="15.75" customHeight="1">
      <c r="A40" s="135"/>
      <c r="B40" t="s" s="140">
        <v>27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2"/>
    </row>
    <row r="41" ht="15.75" customHeight="1">
      <c r="A41" s="135"/>
      <c r="B41" t="s" s="140">
        <v>28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2"/>
    </row>
    <row r="42" ht="18.2" customHeight="1">
      <c r="A42" s="135"/>
      <c r="B42" t="s" s="144">
        <v>29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6"/>
    </row>
    <row r="43" ht="18.2" customHeight="1">
      <c r="A43" s="135"/>
      <c r="B43" s="176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8"/>
    </row>
    <row r="44" ht="12.75" customHeight="1">
      <c r="A44" s="11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80"/>
    </row>
    <row r="45" ht="12.75" customHeight="1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3"/>
    </row>
  </sheetData>
  <mergeCells count="1">
    <mergeCell ref="I2:I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