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05" yWindow="-105" windowWidth="19440" windowHeight="12570"/>
  </bookViews>
  <sheets>
    <sheet name="Bon de commande" sheetId="5" r:id="rId1"/>
    <sheet name="Produits locaux IDF" sheetId="1" r:id="rId2"/>
    <sheet name="Colis viande" sheetId="3" r:id="rId3"/>
    <sheet name="Colis poisson" sheetId="14" r:id="rId4"/>
    <sheet name="Pain" sheetId="6" r:id="rId5"/>
    <sheet name="Fruits &amp; légumes locaux" sheetId="8" r:id="rId6"/>
    <sheet name="Colis Fromages" sheetId="10" r:id="rId7"/>
    <sheet name="Produits d'Auvergne" sheetId="12" r:id="rId8"/>
    <sheet name="Produits de Sicile" sheetId="13" r:id="rId9"/>
    <sheet name="Plantes &amp; Fleurs" sheetId="15" r:id="rId10"/>
    <sheet name="Cuisine créole" sheetId="7" r:id="rId11"/>
    <sheet name="Résumé" sheetId="11" state="hidden" r:id="rId12"/>
  </sheets>
  <definedNames>
    <definedName name="adresse">Résumé!$B$8</definedName>
    <definedName name="auvergne">Résumé!$A$181</definedName>
    <definedName name="boisson">Résumé!$A$114</definedName>
    <definedName name="boucherie">Résumé!$A$146</definedName>
    <definedName name="commentaire">Résumé!$B$14</definedName>
    <definedName name="cond">Résumé!$A$75</definedName>
    <definedName name="espace">Résumé!$D$226</definedName>
    <definedName name="frais">Résumé!$A$16</definedName>
    <definedName name="from">Résumé!$A$174</definedName>
    <definedName name="jour">Résumé!$B$12</definedName>
    <definedName name="leg">Résumé!$A$163</definedName>
    <definedName name="mail">Résumé!$B$10</definedName>
    <definedName name="miel">Résumé!$A$26</definedName>
    <definedName name="nom">Résumé!$B$7</definedName>
    <definedName name="pain">Résumé!$A$158</definedName>
    <definedName name="pay">Résumé!$B$13</definedName>
    <definedName name="poisson">Résumé!$A$155</definedName>
    <definedName name="sale">Résumé!$A$96</definedName>
    <definedName name="sicile">Résumé!$A$185</definedName>
    <definedName name="sucre">Résumé!$A$50</definedName>
    <definedName name="tel">Résumé!$B$11</definedName>
    <definedName name="tot">Résumé!$D$227</definedName>
    <definedName name="totauvergne">Résumé!$D$184</definedName>
    <definedName name="totboisson">Résumé!$D$145</definedName>
    <definedName name="totboucherie">Résumé!$D$154</definedName>
    <definedName name="totcond">Résumé!$D$95</definedName>
    <definedName name="totfrais">Résumé!$D$25</definedName>
    <definedName name="totfrom">Résumé!$D$180</definedName>
    <definedName name="totleg">Résumé!$D$173</definedName>
    <definedName name="totmiel">Résumé!$D$49</definedName>
    <definedName name="totpain">Résumé!$D$162</definedName>
    <definedName name="totpoisson">Résumé!$D$157</definedName>
    <definedName name="totsale">Résumé!$D$113</definedName>
    <definedName name="totsicile">Résumé!$D$204</definedName>
    <definedName name="totsucre">Résumé!$D$74</definedName>
    <definedName name="type">Résumé!$B$9</definedName>
    <definedName name="_xlnm.Print_Area" localSheetId="0">'Bon de commande'!$A$1:$H$32</definedName>
    <definedName name="_xlnm.Print_Area" localSheetId="6">'Colis Fromages'!$A$1:$H$15</definedName>
    <definedName name="_xlnm.Print_Area" localSheetId="3">'Colis poisson'!$A$1:$H$11</definedName>
    <definedName name="_xlnm.Print_Area" localSheetId="2">'Colis viande'!$A$1:$H$17</definedName>
    <definedName name="_xlnm.Print_Area" localSheetId="5">'Fruits &amp; légumes locaux'!$A$1:$H$16</definedName>
    <definedName name="_xlnm.Print_Area" localSheetId="4">Pain!$A$1:$H$13</definedName>
    <definedName name="_xlnm.Print_Area" localSheetId="9">'Plantes &amp; Fleurs'!$A$1:$H$27</definedName>
    <definedName name="_xlnm.Print_Area" localSheetId="7">'Produits d''Auvergne'!$A$1:$H$12</definedName>
    <definedName name="_xlnm.Print_Area" localSheetId="8">'Produits de Sicile'!$A$1:$H$29</definedName>
    <definedName name="_xlnm.Print_Area" localSheetId="1">'Produits locaux IDF'!$A$1:$H$25</definedName>
    <definedName name="_xlnm.Print_Area" localSheetId="11">Résumé!$A$1:$D$227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4" i="11" l="1"/>
  <c r="C218" i="11"/>
  <c r="B218" i="11"/>
  <c r="D218" i="11" s="1"/>
  <c r="A218" i="11"/>
  <c r="C217" i="11"/>
  <c r="B217" i="11"/>
  <c r="D217" i="11" s="1"/>
  <c r="A217" i="11"/>
  <c r="C215" i="11"/>
  <c r="B215" i="11"/>
  <c r="A215" i="11"/>
  <c r="C214" i="11"/>
  <c r="B214" i="11"/>
  <c r="A214" i="11"/>
  <c r="C213" i="11"/>
  <c r="B213" i="11"/>
  <c r="D213" i="11" s="1"/>
  <c r="A213" i="11"/>
  <c r="C153" i="11"/>
  <c r="B153" i="11"/>
  <c r="A153" i="11"/>
  <c r="C148" i="11"/>
  <c r="B148" i="11"/>
  <c r="A148" i="11"/>
  <c r="C131" i="11"/>
  <c r="B131" i="11"/>
  <c r="D131" i="11" s="1"/>
  <c r="A131" i="11"/>
  <c r="C130" i="11"/>
  <c r="B130" i="11"/>
  <c r="A130" i="11"/>
  <c r="C129" i="11"/>
  <c r="B129" i="11"/>
  <c r="A129" i="11"/>
  <c r="C128" i="11"/>
  <c r="B128" i="11"/>
  <c r="A128" i="11"/>
  <c r="C108" i="11"/>
  <c r="B108" i="11"/>
  <c r="D108" i="11" s="1"/>
  <c r="A108" i="11"/>
  <c r="D17" i="3"/>
  <c r="D11" i="3"/>
  <c r="D215" i="11" l="1"/>
  <c r="D214" i="11"/>
  <c r="D153" i="11"/>
  <c r="D128" i="11"/>
  <c r="D148" i="11"/>
  <c r="D130" i="11"/>
  <c r="D129" i="11"/>
  <c r="D16" i="3" l="1"/>
  <c r="D22" i="15"/>
  <c r="D21" i="15"/>
  <c r="D19" i="15"/>
  <c r="D18" i="15"/>
  <c r="D17" i="15"/>
  <c r="D160" i="1"/>
  <c r="D159" i="1"/>
  <c r="D158" i="1"/>
  <c r="D157" i="1"/>
  <c r="D131" i="1" l="1"/>
  <c r="C224" i="11" l="1"/>
  <c r="B224" i="11"/>
  <c r="A224" i="11"/>
  <c r="C223" i="11"/>
  <c r="B223" i="11"/>
  <c r="A223" i="11"/>
  <c r="C222" i="11"/>
  <c r="B222" i="11"/>
  <c r="A222" i="11"/>
  <c r="C221" i="11"/>
  <c r="B221" i="11"/>
  <c r="A221" i="11"/>
  <c r="C220" i="11"/>
  <c r="B220" i="11"/>
  <c r="A220" i="11"/>
  <c r="C219" i="11"/>
  <c r="B219" i="11"/>
  <c r="A219" i="11"/>
  <c r="C216" i="11"/>
  <c r="B216" i="11"/>
  <c r="A216" i="11"/>
  <c r="C212" i="11"/>
  <c r="B212" i="11"/>
  <c r="A212" i="11"/>
  <c r="C211" i="11"/>
  <c r="B211" i="11"/>
  <c r="A211" i="11"/>
  <c r="C210" i="11"/>
  <c r="B210" i="11"/>
  <c r="A210" i="11"/>
  <c r="C209" i="11"/>
  <c r="B209" i="11"/>
  <c r="A209" i="11"/>
  <c r="C208" i="11"/>
  <c r="B208" i="11"/>
  <c r="A208" i="11"/>
  <c r="C207" i="11"/>
  <c r="B207" i="11"/>
  <c r="A207" i="11"/>
  <c r="C206" i="11"/>
  <c r="B206" i="11"/>
  <c r="A206" i="11"/>
  <c r="C179" i="11"/>
  <c r="B179" i="11"/>
  <c r="A179" i="11"/>
  <c r="C144" i="11"/>
  <c r="C143" i="11"/>
  <c r="C142" i="11"/>
  <c r="B144" i="11"/>
  <c r="B143" i="11"/>
  <c r="B142" i="11"/>
  <c r="A144" i="11"/>
  <c r="A143" i="11"/>
  <c r="A142" i="11"/>
  <c r="D26" i="15"/>
  <c r="D25" i="15"/>
  <c r="D24" i="15"/>
  <c r="D23" i="15"/>
  <c r="D20" i="15"/>
  <c r="D16" i="15"/>
  <c r="D35" i="15"/>
  <c r="D34" i="15"/>
  <c r="D31" i="15"/>
  <c r="D30" i="15"/>
  <c r="D15" i="15"/>
  <c r="D14" i="15"/>
  <c r="D13" i="15"/>
  <c r="D12" i="15"/>
  <c r="D11" i="15"/>
  <c r="D10" i="15"/>
  <c r="D14" i="10"/>
  <c r="D15" i="10" s="1"/>
  <c r="D180" i="1"/>
  <c r="D179" i="1"/>
  <c r="D181" i="1"/>
  <c r="D212" i="11" l="1"/>
  <c r="D143" i="11"/>
  <c r="D206" i="11"/>
  <c r="D208" i="11"/>
  <c r="D210" i="11"/>
  <c r="D211" i="11"/>
  <c r="D219" i="11"/>
  <c r="D220" i="11"/>
  <c r="D221" i="11"/>
  <c r="D222" i="11"/>
  <c r="D223" i="11"/>
  <c r="D224" i="11"/>
  <c r="D27" i="15"/>
  <c r="D207" i="11"/>
  <c r="D216" i="11"/>
  <c r="D209" i="11"/>
  <c r="D36" i="15"/>
  <c r="D27" i="5" s="1"/>
  <c r="D179" i="11"/>
  <c r="D144" i="11"/>
  <c r="D142" i="11"/>
  <c r="C203" i="11"/>
  <c r="B203" i="11"/>
  <c r="A203" i="11"/>
  <c r="C202" i="11"/>
  <c r="B202" i="11"/>
  <c r="A202" i="11"/>
  <c r="C201" i="11"/>
  <c r="B201" i="11"/>
  <c r="A201" i="11"/>
  <c r="C200" i="11"/>
  <c r="B200" i="11"/>
  <c r="A200" i="11"/>
  <c r="C199" i="11"/>
  <c r="B199" i="11"/>
  <c r="A199" i="11"/>
  <c r="C198" i="11"/>
  <c r="B198" i="11"/>
  <c r="A198" i="11"/>
  <c r="C197" i="11"/>
  <c r="B197" i="11"/>
  <c r="A197" i="11"/>
  <c r="C196" i="11"/>
  <c r="B196" i="11"/>
  <c r="A196" i="11"/>
  <c r="C195" i="11"/>
  <c r="B195" i="11"/>
  <c r="A195" i="11"/>
  <c r="C194" i="11"/>
  <c r="B194" i="11"/>
  <c r="A194" i="11"/>
  <c r="C193" i="11"/>
  <c r="B193" i="11"/>
  <c r="A193" i="11"/>
  <c r="C192" i="11"/>
  <c r="B192" i="11"/>
  <c r="A192" i="11"/>
  <c r="C191" i="11"/>
  <c r="B191" i="11"/>
  <c r="A191" i="11"/>
  <c r="C190" i="11"/>
  <c r="B190" i="11"/>
  <c r="A190" i="11"/>
  <c r="C189" i="11"/>
  <c r="B189" i="11"/>
  <c r="A189" i="11"/>
  <c r="C188" i="11"/>
  <c r="B188" i="11"/>
  <c r="A188" i="11"/>
  <c r="C46" i="11"/>
  <c r="B46" i="11"/>
  <c r="A46" i="11"/>
  <c r="D225" i="11" l="1"/>
  <c r="D46" i="11"/>
  <c r="D189" i="11"/>
  <c r="D191" i="11"/>
  <c r="D202" i="11"/>
  <c r="D203" i="11"/>
  <c r="D201" i="11"/>
  <c r="D194" i="11"/>
  <c r="D196" i="11"/>
  <c r="D200" i="11"/>
  <c r="D199" i="11"/>
  <c r="D198" i="11"/>
  <c r="D193" i="11"/>
  <c r="D195" i="11"/>
  <c r="D190" i="11"/>
  <c r="D188" i="11"/>
  <c r="D192" i="11"/>
  <c r="D197" i="11"/>
  <c r="D25" i="13"/>
  <c r="D26" i="13"/>
  <c r="D17" i="13"/>
  <c r="D15" i="13"/>
  <c r="D14" i="13"/>
  <c r="D12" i="13"/>
  <c r="D49" i="1"/>
  <c r="B14" i="11" l="1"/>
  <c r="B13" i="11"/>
  <c r="B12" i="11"/>
  <c r="B11" i="11"/>
  <c r="B10" i="11"/>
  <c r="B9" i="11"/>
  <c r="B8" i="11"/>
  <c r="B7" i="11"/>
  <c r="A165" i="11" l="1"/>
  <c r="D13" i="3" l="1"/>
  <c r="C156" i="11" l="1"/>
  <c r="B156" i="11"/>
  <c r="A156" i="11"/>
  <c r="D10" i="14"/>
  <c r="D11" i="14" s="1"/>
  <c r="D21" i="5" s="1"/>
  <c r="C150" i="11"/>
  <c r="B150" i="11"/>
  <c r="A150" i="11"/>
  <c r="D156" i="11" l="1"/>
  <c r="D157" i="11" s="1"/>
  <c r="D150" i="11"/>
  <c r="C170" i="11"/>
  <c r="B170" i="11"/>
  <c r="A170" i="11"/>
  <c r="D15" i="8"/>
  <c r="D170" i="11" l="1"/>
  <c r="C81" i="11" l="1"/>
  <c r="B81" i="11"/>
  <c r="A81" i="11"/>
  <c r="D92" i="1"/>
  <c r="D81" i="11" l="1"/>
  <c r="C183" i="11"/>
  <c r="B183" i="11"/>
  <c r="A183" i="11"/>
  <c r="D11" i="12"/>
  <c r="D183" i="11" l="1"/>
  <c r="A187" i="11"/>
  <c r="B187" i="11"/>
  <c r="C187" i="11"/>
  <c r="C186" i="11"/>
  <c r="B186" i="11"/>
  <c r="A186" i="11"/>
  <c r="C182" i="11"/>
  <c r="B182" i="11"/>
  <c r="A182" i="11"/>
  <c r="C169" i="11"/>
  <c r="B169" i="11"/>
  <c r="A169" i="11"/>
  <c r="A23" i="11"/>
  <c r="B23" i="11"/>
  <c r="C23" i="11"/>
  <c r="A24" i="11"/>
  <c r="B24" i="11"/>
  <c r="C24" i="11"/>
  <c r="A13" i="11"/>
  <c r="A9" i="11"/>
  <c r="D186" i="11" l="1"/>
  <c r="D23" i="11"/>
  <c r="D187" i="11"/>
  <c r="D24" i="11"/>
  <c r="D169" i="11"/>
  <c r="D182" i="11"/>
  <c r="D184" i="11" s="1"/>
  <c r="D19" i="8"/>
  <c r="D20" i="8" s="1"/>
  <c r="D204" i="11" l="1"/>
  <c r="D28" i="13"/>
  <c r="D27" i="13"/>
  <c r="D24" i="13"/>
  <c r="D23" i="13"/>
  <c r="D22" i="13"/>
  <c r="D21" i="13"/>
  <c r="D20" i="13"/>
  <c r="D19" i="13"/>
  <c r="D18" i="13"/>
  <c r="D16" i="13"/>
  <c r="D13" i="13"/>
  <c r="D11" i="13"/>
  <c r="D10" i="13"/>
  <c r="D10" i="12"/>
  <c r="D22" i="1"/>
  <c r="D29" i="13" l="1"/>
  <c r="D12" i="12"/>
  <c r="D25" i="5" s="1"/>
  <c r="D26" i="5"/>
  <c r="B178" i="11"/>
  <c r="A178" i="11"/>
  <c r="B177" i="11"/>
  <c r="A177" i="11"/>
  <c r="B176" i="11"/>
  <c r="A176" i="11"/>
  <c r="B175" i="11"/>
  <c r="A175" i="11"/>
  <c r="B172" i="11"/>
  <c r="A172" i="11"/>
  <c r="B171" i="11"/>
  <c r="A171" i="11"/>
  <c r="B168" i="11"/>
  <c r="A168" i="11"/>
  <c r="B167" i="11"/>
  <c r="A167" i="11"/>
  <c r="B166" i="11"/>
  <c r="A166" i="11"/>
  <c r="B165" i="11"/>
  <c r="B164" i="11"/>
  <c r="A164" i="11"/>
  <c r="B161" i="11"/>
  <c r="A161" i="11"/>
  <c r="B160" i="11"/>
  <c r="A160" i="11"/>
  <c r="B159" i="11"/>
  <c r="A159" i="11"/>
  <c r="C152" i="11"/>
  <c r="B152" i="11"/>
  <c r="A152" i="11"/>
  <c r="C151" i="11"/>
  <c r="B151" i="11"/>
  <c r="A151" i="11"/>
  <c r="C149" i="11"/>
  <c r="B149" i="11"/>
  <c r="A149" i="11"/>
  <c r="B147" i="11"/>
  <c r="A147" i="11"/>
  <c r="C141" i="11"/>
  <c r="B141" i="11"/>
  <c r="A141" i="11"/>
  <c r="B140" i="11"/>
  <c r="A140" i="11"/>
  <c r="C140" i="11"/>
  <c r="C139" i="11"/>
  <c r="B139" i="11"/>
  <c r="A139" i="11"/>
  <c r="C138" i="11"/>
  <c r="B138" i="11"/>
  <c r="A138" i="11"/>
  <c r="C137" i="11"/>
  <c r="B137" i="11"/>
  <c r="A137" i="11"/>
  <c r="C136" i="11"/>
  <c r="B136" i="11"/>
  <c r="A136" i="11"/>
  <c r="C135" i="11"/>
  <c r="B135" i="11"/>
  <c r="A135" i="11"/>
  <c r="C134" i="11"/>
  <c r="B134" i="11"/>
  <c r="A134" i="11"/>
  <c r="B133" i="11"/>
  <c r="A133" i="11"/>
  <c r="C133" i="11"/>
  <c r="B132" i="11"/>
  <c r="A132" i="11"/>
  <c r="C132" i="11"/>
  <c r="C127" i="11"/>
  <c r="B127" i="11"/>
  <c r="A127" i="11"/>
  <c r="C126" i="11"/>
  <c r="B126" i="11"/>
  <c r="A126" i="11"/>
  <c r="C125" i="11"/>
  <c r="B125" i="11"/>
  <c r="A125" i="11"/>
  <c r="C124" i="11"/>
  <c r="B124" i="11"/>
  <c r="A124" i="11"/>
  <c r="C123" i="11"/>
  <c r="B123" i="11"/>
  <c r="A123" i="11"/>
  <c r="C122" i="11"/>
  <c r="B122" i="11"/>
  <c r="A122" i="11"/>
  <c r="C121" i="11"/>
  <c r="B121" i="11"/>
  <c r="A121" i="11"/>
  <c r="B120" i="11"/>
  <c r="A120" i="11"/>
  <c r="C120" i="11"/>
  <c r="B119" i="11"/>
  <c r="A119" i="11"/>
  <c r="B118" i="11"/>
  <c r="A118" i="11"/>
  <c r="B117" i="11"/>
  <c r="A117" i="11"/>
  <c r="B116" i="11"/>
  <c r="A116" i="11"/>
  <c r="C119" i="11"/>
  <c r="C118" i="11"/>
  <c r="C117" i="11"/>
  <c r="C116" i="11"/>
  <c r="B115" i="11"/>
  <c r="A115" i="11"/>
  <c r="C115" i="11"/>
  <c r="B112" i="11"/>
  <c r="A112" i="11"/>
  <c r="B111" i="11"/>
  <c r="A111" i="11"/>
  <c r="B110" i="11"/>
  <c r="A110" i="11"/>
  <c r="B109" i="11"/>
  <c r="A109" i="11"/>
  <c r="B107" i="11"/>
  <c r="A107" i="11"/>
  <c r="B106" i="11"/>
  <c r="A106" i="11"/>
  <c r="B105" i="11"/>
  <c r="A105" i="11"/>
  <c r="B104" i="11"/>
  <c r="A104" i="11"/>
  <c r="B103" i="11"/>
  <c r="A103" i="11"/>
  <c r="B102" i="11"/>
  <c r="A102" i="11"/>
  <c r="B101" i="11"/>
  <c r="A101" i="11"/>
  <c r="B100" i="11"/>
  <c r="A100" i="11"/>
  <c r="B99" i="11"/>
  <c r="A99" i="11"/>
  <c r="B98" i="11"/>
  <c r="A98" i="11"/>
  <c r="B97" i="11"/>
  <c r="A97" i="11"/>
  <c r="B94" i="11"/>
  <c r="A94" i="11"/>
  <c r="B93" i="11"/>
  <c r="A93" i="11"/>
  <c r="B92" i="11"/>
  <c r="A92" i="11"/>
  <c r="B91" i="11"/>
  <c r="A91" i="11"/>
  <c r="B90" i="11"/>
  <c r="A90" i="11"/>
  <c r="B89" i="11"/>
  <c r="A89" i="11"/>
  <c r="B88" i="11"/>
  <c r="A88" i="11"/>
  <c r="B87" i="11"/>
  <c r="A87" i="11"/>
  <c r="B86" i="11"/>
  <c r="A86" i="11"/>
  <c r="B85" i="11"/>
  <c r="A85" i="11"/>
  <c r="B84" i="11"/>
  <c r="A84" i="11"/>
  <c r="B83" i="11"/>
  <c r="A83" i="11"/>
  <c r="B82" i="11"/>
  <c r="A82" i="11"/>
  <c r="B80" i="11"/>
  <c r="A80" i="11"/>
  <c r="B79" i="11"/>
  <c r="A79" i="11"/>
  <c r="B78" i="11"/>
  <c r="A78" i="11"/>
  <c r="B77" i="11"/>
  <c r="A77" i="11"/>
  <c r="B76" i="11"/>
  <c r="A76" i="11"/>
  <c r="B73" i="11"/>
  <c r="A73" i="11"/>
  <c r="B72" i="11"/>
  <c r="A72" i="11"/>
  <c r="B71" i="11"/>
  <c r="A71" i="11"/>
  <c r="B70" i="11"/>
  <c r="A70" i="11"/>
  <c r="B69" i="11"/>
  <c r="A69" i="11"/>
  <c r="B68" i="11"/>
  <c r="A68" i="11"/>
  <c r="B67" i="11"/>
  <c r="A67" i="11"/>
  <c r="B66" i="11"/>
  <c r="A66" i="11"/>
  <c r="B65" i="11"/>
  <c r="A65" i="11"/>
  <c r="B64" i="11"/>
  <c r="A64" i="11"/>
  <c r="B63" i="11"/>
  <c r="A63" i="11"/>
  <c r="B62" i="11"/>
  <c r="A62" i="11"/>
  <c r="B61" i="11"/>
  <c r="A61" i="11"/>
  <c r="B60" i="11"/>
  <c r="A60" i="11"/>
  <c r="B59" i="11"/>
  <c r="A59" i="11"/>
  <c r="B58" i="11"/>
  <c r="A58" i="11"/>
  <c r="B57" i="11"/>
  <c r="A57" i="11"/>
  <c r="B56" i="11"/>
  <c r="A56" i="11"/>
  <c r="B55" i="11"/>
  <c r="A55" i="11"/>
  <c r="B54" i="11"/>
  <c r="A54" i="11"/>
  <c r="B53" i="11"/>
  <c r="A53" i="11"/>
  <c r="B52" i="11"/>
  <c r="A52" i="11"/>
  <c r="B51" i="11"/>
  <c r="A51" i="11"/>
  <c r="B48" i="11"/>
  <c r="A48" i="11"/>
  <c r="B47" i="11"/>
  <c r="A47" i="11"/>
  <c r="B45" i="11"/>
  <c r="A45" i="11"/>
  <c r="B44" i="11"/>
  <c r="A44" i="11"/>
  <c r="B43" i="11"/>
  <c r="A43" i="11"/>
  <c r="B42" i="11"/>
  <c r="A42" i="11"/>
  <c r="B41" i="11"/>
  <c r="A41" i="11"/>
  <c r="B40" i="11"/>
  <c r="A40" i="11"/>
  <c r="B39" i="11"/>
  <c r="A39" i="11"/>
  <c r="B38" i="11"/>
  <c r="A38" i="11"/>
  <c r="B37" i="11"/>
  <c r="A37" i="11"/>
  <c r="B36" i="11"/>
  <c r="A36" i="11"/>
  <c r="B35" i="11"/>
  <c r="A35" i="11"/>
  <c r="B34" i="11"/>
  <c r="A34" i="11"/>
  <c r="B33" i="11"/>
  <c r="A33" i="11"/>
  <c r="B32" i="11"/>
  <c r="A32" i="11"/>
  <c r="B31" i="11"/>
  <c r="A31" i="11"/>
  <c r="B30" i="11"/>
  <c r="A30" i="11"/>
  <c r="B29" i="11"/>
  <c r="A29" i="11"/>
  <c r="B28" i="11"/>
  <c r="A28" i="11"/>
  <c r="B27" i="11"/>
  <c r="A27" i="11"/>
  <c r="B22" i="11"/>
  <c r="A22" i="11"/>
  <c r="B21" i="11"/>
  <c r="A21" i="11"/>
  <c r="B20" i="11"/>
  <c r="A20" i="11"/>
  <c r="B19" i="11"/>
  <c r="A19" i="11"/>
  <c r="B18" i="11"/>
  <c r="A18" i="11"/>
  <c r="B17" i="11"/>
  <c r="A17" i="11"/>
  <c r="C178" i="11"/>
  <c r="C177" i="11"/>
  <c r="C176" i="11"/>
  <c r="C175" i="11"/>
  <c r="C172" i="11"/>
  <c r="C171" i="11"/>
  <c r="C168" i="11"/>
  <c r="C167" i="11"/>
  <c r="C166" i="11"/>
  <c r="C165" i="11"/>
  <c r="C164" i="11"/>
  <c r="C161" i="11"/>
  <c r="C160" i="11"/>
  <c r="C159" i="11"/>
  <c r="C147" i="11"/>
  <c r="C112" i="11"/>
  <c r="C111" i="11"/>
  <c r="C110" i="11"/>
  <c r="C109" i="11"/>
  <c r="C107" i="11"/>
  <c r="C106" i="11"/>
  <c r="C105" i="11"/>
  <c r="C104" i="11"/>
  <c r="C103" i="11"/>
  <c r="C102" i="11"/>
  <c r="C101" i="11"/>
  <c r="C100" i="11"/>
  <c r="C99" i="11"/>
  <c r="C98" i="11"/>
  <c r="C97" i="11"/>
  <c r="C94" i="11"/>
  <c r="C93" i="11"/>
  <c r="C92" i="11"/>
  <c r="C91" i="11"/>
  <c r="C90" i="11"/>
  <c r="C89" i="11"/>
  <c r="C88" i="11"/>
  <c r="C87" i="11"/>
  <c r="C86" i="11"/>
  <c r="C85" i="11"/>
  <c r="C84" i="11"/>
  <c r="C83" i="11"/>
  <c r="C82" i="11"/>
  <c r="C80" i="11"/>
  <c r="C79" i="11"/>
  <c r="C78" i="11"/>
  <c r="C77" i="11"/>
  <c r="C76" i="11"/>
  <c r="C73" i="11"/>
  <c r="C72" i="11"/>
  <c r="C71" i="11"/>
  <c r="C70" i="11"/>
  <c r="C69" i="11"/>
  <c r="C68" i="11"/>
  <c r="C67" i="11"/>
  <c r="C66" i="11"/>
  <c r="C65" i="11"/>
  <c r="C64" i="11"/>
  <c r="C63" i="11"/>
  <c r="C62" i="11"/>
  <c r="C61" i="11"/>
  <c r="C60" i="11"/>
  <c r="C59" i="11"/>
  <c r="C58" i="11"/>
  <c r="C57" i="11"/>
  <c r="C56" i="11"/>
  <c r="C55" i="11"/>
  <c r="C54" i="11"/>
  <c r="C53" i="11"/>
  <c r="C52" i="11"/>
  <c r="C51" i="11"/>
  <c r="C48" i="11"/>
  <c r="C47" i="11"/>
  <c r="C45" i="11"/>
  <c r="C44" i="11"/>
  <c r="C43" i="11"/>
  <c r="C42" i="11"/>
  <c r="C41" i="11"/>
  <c r="C40" i="11"/>
  <c r="C39" i="11"/>
  <c r="C38" i="11"/>
  <c r="C37" i="11"/>
  <c r="C36" i="11"/>
  <c r="C35" i="11"/>
  <c r="C34" i="11"/>
  <c r="C33" i="11"/>
  <c r="C32" i="11"/>
  <c r="C31" i="11"/>
  <c r="C30" i="11"/>
  <c r="C29" i="11"/>
  <c r="C28" i="11"/>
  <c r="C27" i="11"/>
  <c r="C22" i="11"/>
  <c r="C18" i="11"/>
  <c r="C19" i="11"/>
  <c r="C20" i="11"/>
  <c r="C21" i="11"/>
  <c r="C17" i="11"/>
  <c r="A14" i="11"/>
  <c r="A8" i="11"/>
  <c r="A10" i="11"/>
  <c r="A11" i="11"/>
  <c r="A12" i="11"/>
  <c r="A7" i="11"/>
  <c r="D28" i="11" l="1"/>
  <c r="D30" i="11"/>
  <c r="D32" i="11"/>
  <c r="D34" i="11"/>
  <c r="D38" i="11"/>
  <c r="D42" i="11"/>
  <c r="D52" i="11"/>
  <c r="D54" i="11"/>
  <c r="D56" i="11"/>
  <c r="D58" i="11"/>
  <c r="D60" i="11"/>
  <c r="D62" i="11"/>
  <c r="D64" i="11"/>
  <c r="D68" i="11"/>
  <c r="D72" i="11"/>
  <c r="D78" i="11"/>
  <c r="D83" i="11"/>
  <c r="D87" i="11"/>
  <c r="D91" i="11"/>
  <c r="D97" i="11"/>
  <c r="D99" i="11"/>
  <c r="D101" i="11"/>
  <c r="D105" i="11"/>
  <c r="D110" i="11"/>
  <c r="D164" i="11"/>
  <c r="D168" i="11"/>
  <c r="D117" i="11"/>
  <c r="D121" i="11"/>
  <c r="D125" i="11"/>
  <c r="D140" i="11"/>
  <c r="D160" i="11"/>
  <c r="D166" i="11"/>
  <c r="D178" i="11"/>
  <c r="D137" i="11"/>
  <c r="D141" i="11"/>
  <c r="D21" i="11"/>
  <c r="D135" i="11"/>
  <c r="D139" i="11"/>
  <c r="D161" i="11"/>
  <c r="D18" i="11"/>
  <c r="D175" i="11"/>
  <c r="D159" i="11"/>
  <c r="D177" i="11"/>
  <c r="D133" i="11"/>
  <c r="D134" i="11"/>
  <c r="D138" i="11"/>
  <c r="D149" i="11"/>
  <c r="D119" i="11"/>
  <c r="D165" i="11"/>
  <c r="D167" i="11"/>
  <c r="D171" i="11"/>
  <c r="D102" i="11"/>
  <c r="D118" i="11"/>
  <c r="D122" i="11"/>
  <c r="D123" i="11"/>
  <c r="D126" i="11"/>
  <c r="D127" i="11"/>
  <c r="D120" i="11"/>
  <c r="D145" i="11" s="1"/>
  <c r="D22" i="11"/>
  <c r="D29" i="11"/>
  <c r="D33" i="11"/>
  <c r="D37" i="11"/>
  <c r="D41" i="11"/>
  <c r="D45" i="11"/>
  <c r="D51" i="11"/>
  <c r="D55" i="11"/>
  <c r="D59" i="11"/>
  <c r="D63" i="11"/>
  <c r="D67" i="11"/>
  <c r="D71" i="11"/>
  <c r="D77" i="11"/>
  <c r="D82" i="11"/>
  <c r="D86" i="11"/>
  <c r="D90" i="11"/>
  <c r="D100" i="11"/>
  <c r="D104" i="11"/>
  <c r="D109" i="11"/>
  <c r="D147" i="11"/>
  <c r="D136" i="11"/>
  <c r="D151" i="11"/>
  <c r="D152" i="11"/>
  <c r="D176" i="11"/>
  <c r="D27" i="11"/>
  <c r="D31" i="11"/>
  <c r="D35" i="11"/>
  <c r="D39" i="11"/>
  <c r="D43" i="11"/>
  <c r="D47" i="11"/>
  <c r="D53" i="11"/>
  <c r="D65" i="11"/>
  <c r="D69" i="11"/>
  <c r="D73" i="11"/>
  <c r="D79" i="11"/>
  <c r="D84" i="11"/>
  <c r="D88" i="11"/>
  <c r="D92" i="11"/>
  <c r="D98" i="11"/>
  <c r="D106" i="11"/>
  <c r="D111" i="11"/>
  <c r="D116" i="11"/>
  <c r="D124" i="11"/>
  <c r="D172" i="11"/>
  <c r="D132" i="11"/>
  <c r="D115" i="11"/>
  <c r="D103" i="11"/>
  <c r="D107" i="11"/>
  <c r="D112" i="11"/>
  <c r="D94" i="11"/>
  <c r="D93" i="11"/>
  <c r="D85" i="11"/>
  <c r="D89" i="11"/>
  <c r="D76" i="11"/>
  <c r="D80" i="11"/>
  <c r="D66" i="11"/>
  <c r="D70" i="11"/>
  <c r="D57" i="11"/>
  <c r="D61" i="11"/>
  <c r="D40" i="11"/>
  <c r="D44" i="11"/>
  <c r="D48" i="11"/>
  <c r="D36" i="11"/>
  <c r="D20" i="11"/>
  <c r="D19" i="11"/>
  <c r="D17" i="11"/>
  <c r="D12" i="10"/>
  <c r="D14" i="3"/>
  <c r="D95" i="11" l="1"/>
  <c r="D180" i="11"/>
  <c r="D173" i="11"/>
  <c r="D162" i="11"/>
  <c r="D49" i="11"/>
  <c r="D74" i="11"/>
  <c r="D113" i="11"/>
  <c r="D25" i="11"/>
  <c r="D13" i="10"/>
  <c r="D11" i="10"/>
  <c r="D10" i="10"/>
  <c r="D24" i="8"/>
  <c r="D23" i="8"/>
  <c r="D15" i="11" l="1"/>
  <c r="D227" i="11" s="1"/>
  <c r="D25" i="8"/>
  <c r="D24" i="5"/>
  <c r="D14" i="8"/>
  <c r="D13" i="8"/>
  <c r="D12" i="8"/>
  <c r="D11" i="8"/>
  <c r="D10" i="8"/>
  <c r="D16" i="8" l="1"/>
  <c r="D12" i="6"/>
  <c r="D11" i="6"/>
  <c r="D10" i="6"/>
  <c r="D23" i="5" l="1"/>
  <c r="D13" i="6"/>
  <c r="D22" i="5" s="1"/>
  <c r="D12" i="3"/>
  <c r="D15" i="3"/>
  <c r="D10" i="3"/>
  <c r="D20" i="5" l="1"/>
  <c r="D20" i="1"/>
  <c r="D21" i="1" l="1"/>
  <c r="D17" i="1"/>
  <c r="D16" i="1"/>
  <c r="D15" i="1"/>
  <c r="D14" i="1"/>
  <c r="D13" i="1"/>
  <c r="D23" i="1" l="1"/>
  <c r="D176" i="1"/>
  <c r="D175" i="1"/>
  <c r="D172" i="1"/>
  <c r="D171" i="1"/>
  <c r="D170" i="1"/>
  <c r="D169" i="1"/>
  <c r="D168" i="1"/>
  <c r="D167" i="1"/>
  <c r="D166" i="1"/>
  <c r="D163" i="1"/>
  <c r="D156" i="1"/>
  <c r="D155" i="1"/>
  <c r="D154" i="1"/>
  <c r="D153" i="1"/>
  <c r="D152" i="1"/>
  <c r="D151" i="1"/>
  <c r="D150" i="1"/>
  <c r="D149" i="1"/>
  <c r="D146" i="1"/>
  <c r="D145" i="1"/>
  <c r="D144" i="1"/>
  <c r="D143" i="1"/>
  <c r="D140" i="1"/>
  <c r="D135" i="1"/>
  <c r="D134" i="1"/>
  <c r="D133" i="1"/>
  <c r="D132" i="1"/>
  <c r="D130" i="1"/>
  <c r="D129" i="1"/>
  <c r="D128" i="1"/>
  <c r="D127" i="1"/>
  <c r="D126" i="1"/>
  <c r="D123" i="1"/>
  <c r="D122" i="1"/>
  <c r="D121" i="1"/>
  <c r="D119" i="1"/>
  <c r="D118" i="1"/>
  <c r="D117" i="1"/>
  <c r="D111" i="1"/>
  <c r="D108" i="1"/>
  <c r="D107" i="1"/>
  <c r="D104" i="1"/>
  <c r="D103" i="1"/>
  <c r="D102" i="1"/>
  <c r="D101" i="1"/>
  <c r="D100" i="1"/>
  <c r="D99" i="1"/>
  <c r="D98" i="1"/>
  <c r="D97" i="1"/>
  <c r="D96" i="1"/>
  <c r="D95" i="1"/>
  <c r="D91" i="1"/>
  <c r="D90" i="1"/>
  <c r="D89" i="1"/>
  <c r="D88" i="1"/>
  <c r="D87" i="1"/>
  <c r="D182" i="1" l="1"/>
  <c r="D112" i="1"/>
  <c r="D136" i="1"/>
  <c r="D82" i="1"/>
  <c r="D81" i="1"/>
  <c r="D80" i="1"/>
  <c r="D79" i="1"/>
  <c r="D78" i="1"/>
  <c r="D77" i="1"/>
  <c r="D76" i="1"/>
  <c r="D75" i="1"/>
  <c r="D74" i="1"/>
  <c r="D73" i="1"/>
  <c r="D70" i="1"/>
  <c r="D69" i="1"/>
  <c r="D68" i="1"/>
  <c r="D67" i="1"/>
  <c r="D66" i="1"/>
  <c r="D65" i="1"/>
  <c r="D64" i="1"/>
  <c r="D63" i="1"/>
  <c r="D61" i="1"/>
  <c r="D60" i="1"/>
  <c r="D59" i="1"/>
  <c r="D58" i="1"/>
  <c r="D57" i="1"/>
  <c r="D51" i="1"/>
  <c r="D50" i="1"/>
  <c r="D48" i="1"/>
  <c r="D47" i="1"/>
  <c r="D46" i="1"/>
  <c r="D45" i="1"/>
  <c r="D44" i="1"/>
  <c r="D43" i="1"/>
  <c r="D42" i="1"/>
  <c r="D40" i="1"/>
  <c r="D39" i="1"/>
  <c r="D38" i="1"/>
  <c r="D37" i="1"/>
  <c r="D36" i="1"/>
  <c r="D35" i="1"/>
  <c r="D33" i="1"/>
  <c r="D32" i="1"/>
  <c r="D31" i="1"/>
  <c r="D30" i="1"/>
  <c r="D29" i="1"/>
  <c r="D28" i="1"/>
  <c r="D52" i="1" l="1"/>
  <c r="D83" i="1"/>
  <c r="D9" i="1" l="1"/>
  <c r="D19" i="5" s="1"/>
  <c r="D32" i="5" s="1"/>
</calcChain>
</file>

<file path=xl/sharedStrings.xml><?xml version="1.0" encoding="utf-8"?>
<sst xmlns="http://schemas.openxmlformats.org/spreadsheetml/2006/main" count="495" uniqueCount="337">
  <si>
    <t>Rillettes à la truite fumée au safran 180g</t>
  </si>
  <si>
    <t>Terrine de saumon aux framboises 180g</t>
  </si>
  <si>
    <t>Rillettes à la truite fumée 180g</t>
  </si>
  <si>
    <t>Terrine au saumon fumée 180g</t>
  </si>
  <si>
    <t>Terrine de truite à l'oseille 180g</t>
  </si>
  <si>
    <t>Rillettes au saumon fumée 180g</t>
  </si>
  <si>
    <t>Total</t>
  </si>
  <si>
    <t>Quantité</t>
  </si>
  <si>
    <t>Prix unit.</t>
  </si>
  <si>
    <t>Produit</t>
  </si>
  <si>
    <t>Moutarde piment ail 100g</t>
  </si>
  <si>
    <t>Moutarde saveur d'automne 100g</t>
  </si>
  <si>
    <t>Moutarde à l'absinthe 100g</t>
  </si>
  <si>
    <t>Moutarde à l'alcool de poire 100g</t>
  </si>
  <si>
    <t>Moutarde à l'ancienne 100g</t>
  </si>
  <si>
    <t>Moutarde au cidre 100g</t>
  </si>
  <si>
    <t>Huile colza 50 cl</t>
  </si>
  <si>
    <t>Confiture Fraise 350g</t>
  </si>
  <si>
    <t>Biscuits à la tomate 120g</t>
  </si>
  <si>
    <t>Biscuits moutarde 120g</t>
  </si>
  <si>
    <t>Biscuits bleu de chèvre 120g</t>
  </si>
  <si>
    <t>Biscuits pépites de chocolat 150g</t>
  </si>
  <si>
    <t>Biscuits au safran 150g</t>
  </si>
  <si>
    <t>Biscuits au coquelicot 150g</t>
  </si>
  <si>
    <t>Bonbons miels &amp; propolis 180g</t>
  </si>
  <si>
    <t>Bonbons durs au miel 200g</t>
  </si>
  <si>
    <t>Vinaigre de miel/framboise 50cl</t>
  </si>
  <si>
    <t>Bonbons fourrés au miel 150g</t>
  </si>
  <si>
    <t>Vinaigre de miel 50cl</t>
  </si>
  <si>
    <t>Sucettes au miel (8)</t>
  </si>
  <si>
    <t>Produits dérivés</t>
  </si>
  <si>
    <t>Nom / prénom :</t>
  </si>
  <si>
    <t>Date de distribution :</t>
  </si>
  <si>
    <t xml:space="preserve">Lieu de distribution : </t>
  </si>
  <si>
    <t>Pollen de fleurs 250g</t>
  </si>
  <si>
    <r>
      <rPr>
        <b/>
        <sz val="14"/>
        <color theme="1"/>
        <rFont val="Calibri"/>
        <family val="2"/>
        <scheme val="minor"/>
      </rPr>
      <t>Miel fleurs de printemps 500g</t>
    </r>
    <r>
      <rPr>
        <sz val="14"/>
        <color theme="1"/>
        <rFont val="Calibri"/>
        <family val="2"/>
        <scheme val="minor"/>
      </rPr>
      <t xml:space="preserve"> : Epais, doux, parfait pour sucré café ou thé</t>
    </r>
  </si>
  <si>
    <r>
      <rPr>
        <b/>
        <sz val="14"/>
        <color theme="1"/>
        <rFont val="Calibri"/>
        <family val="2"/>
        <scheme val="minor"/>
      </rPr>
      <t>Miel de fleurs d'été 500g</t>
    </r>
    <r>
      <rPr>
        <sz val="14"/>
        <color theme="1"/>
        <rFont val="Calibri"/>
        <family val="2"/>
        <scheme val="minor"/>
      </rPr>
      <t xml:space="preserve"> : épais, fruité</t>
    </r>
  </si>
  <si>
    <r>
      <rPr>
        <b/>
        <sz val="14"/>
        <color theme="1"/>
        <rFont val="Calibri"/>
        <family val="2"/>
        <scheme val="minor"/>
      </rPr>
      <t>Miel de forêt 500g</t>
    </r>
    <r>
      <rPr>
        <sz val="14"/>
        <color theme="1"/>
        <rFont val="Calibri"/>
        <family val="2"/>
        <scheme val="minor"/>
      </rPr>
      <t xml:space="preserve"> :liquide, foncé, fort</t>
    </r>
  </si>
  <si>
    <r>
      <rPr>
        <b/>
        <sz val="14"/>
        <color theme="1"/>
        <rFont val="Calibri"/>
        <family val="2"/>
        <scheme val="minor"/>
      </rPr>
      <t>Miel de chataigner 500g</t>
    </r>
    <r>
      <rPr>
        <sz val="14"/>
        <color theme="1"/>
        <rFont val="Calibri"/>
        <family val="2"/>
        <scheme val="minor"/>
      </rPr>
      <t xml:space="preserve"> : liquide, foncé, fort, légère amertume</t>
    </r>
  </si>
  <si>
    <r>
      <rPr>
        <b/>
        <sz val="14"/>
        <color theme="1"/>
        <rFont val="Calibri"/>
        <family val="2"/>
        <scheme val="minor"/>
      </rPr>
      <t xml:space="preserve">Miel de tilleul 500g : </t>
    </r>
    <r>
      <rPr>
        <sz val="14"/>
        <color theme="1"/>
        <rFont val="Calibri"/>
        <family val="2"/>
        <scheme val="minor"/>
      </rPr>
      <t>épais, gouteux, mentholé</t>
    </r>
  </si>
  <si>
    <r>
      <rPr>
        <b/>
        <sz val="14"/>
        <color theme="1"/>
        <rFont val="Calibri"/>
        <family val="2"/>
        <scheme val="minor"/>
      </rPr>
      <t xml:space="preserve">Miel d'acacia 500g : </t>
    </r>
    <r>
      <rPr>
        <sz val="14"/>
        <color theme="1"/>
        <rFont val="Calibri"/>
        <family val="2"/>
        <scheme val="minor"/>
      </rPr>
      <t>liquide, clair, doux et parfumé</t>
    </r>
  </si>
  <si>
    <r>
      <rPr>
        <b/>
        <sz val="14"/>
        <color theme="1"/>
        <rFont val="Calibri"/>
        <family val="2"/>
        <scheme val="minor"/>
      </rPr>
      <t xml:space="preserve">Miel de thym 500g : </t>
    </r>
    <r>
      <rPr>
        <sz val="14"/>
        <color theme="1"/>
        <rFont val="Calibri"/>
        <family val="2"/>
        <scheme val="minor"/>
      </rPr>
      <t>liquide, foncé, très parfumé</t>
    </r>
  </si>
  <si>
    <r>
      <rPr>
        <b/>
        <sz val="14"/>
        <color theme="1"/>
        <rFont val="Calibri"/>
        <family val="2"/>
        <scheme val="minor"/>
      </rPr>
      <t>Miel de romarin 500g</t>
    </r>
    <r>
      <rPr>
        <sz val="14"/>
        <color theme="1"/>
        <rFont val="Calibri"/>
        <family val="2"/>
        <scheme val="minor"/>
      </rPr>
      <t xml:space="preserve"> : liquide, clair, doux et parfumé</t>
    </r>
  </si>
  <si>
    <r>
      <rPr>
        <b/>
        <sz val="14"/>
        <color theme="1"/>
        <rFont val="Calibri"/>
        <family val="2"/>
        <scheme val="minor"/>
      </rPr>
      <t>Miel de garrigue 500g</t>
    </r>
    <r>
      <rPr>
        <sz val="14"/>
        <color theme="1"/>
        <rFont val="Calibri"/>
        <family val="2"/>
        <scheme val="minor"/>
      </rPr>
      <t xml:space="preserve"> : lavande &amp; fleurs de provence, épais, parfumé</t>
    </r>
  </si>
  <si>
    <r>
      <rPr>
        <b/>
        <sz val="14"/>
        <color theme="1"/>
        <rFont val="Calibri"/>
        <family val="2"/>
        <scheme val="minor"/>
      </rPr>
      <t>Miel de lavande 500g</t>
    </r>
    <r>
      <rPr>
        <sz val="14"/>
        <color theme="1"/>
        <rFont val="Calibri"/>
        <family val="2"/>
        <scheme val="minor"/>
      </rPr>
      <t xml:space="preserve"> : épais, très parfumé</t>
    </r>
  </si>
  <si>
    <r>
      <rPr>
        <b/>
        <sz val="14"/>
        <color theme="1"/>
        <rFont val="Calibri"/>
        <family val="2"/>
        <scheme val="minor"/>
      </rPr>
      <t>Miel de montagne/sapin 500g</t>
    </r>
    <r>
      <rPr>
        <sz val="14"/>
        <color theme="1"/>
        <rFont val="Calibri"/>
        <family val="2"/>
        <scheme val="minor"/>
      </rPr>
      <t xml:space="preserve"> : liquide, très foncé, fort</t>
    </r>
  </si>
  <si>
    <r>
      <rPr>
        <b/>
        <sz val="14"/>
        <color theme="1"/>
        <rFont val="Calibri"/>
        <family val="2"/>
        <scheme val="minor"/>
      </rPr>
      <t xml:space="preserve">Miel de bruyère blanche 500g </t>
    </r>
    <r>
      <rPr>
        <sz val="14"/>
        <color theme="1"/>
        <rFont val="Calibri"/>
        <family val="2"/>
        <scheme val="minor"/>
      </rPr>
      <t>: épais, très gouteux, goût de pain d'épice</t>
    </r>
  </si>
  <si>
    <r>
      <rPr>
        <b/>
        <sz val="14"/>
        <color theme="1"/>
        <rFont val="Calibri"/>
        <family val="2"/>
        <scheme val="minor"/>
      </rPr>
      <t xml:space="preserve">Propolis liquide 15ml : </t>
    </r>
    <r>
      <rPr>
        <sz val="14"/>
        <color theme="1"/>
        <rFont val="Calibri"/>
        <family val="2"/>
        <scheme val="minor"/>
      </rPr>
      <t>solution hydro-alcoolique, propolis 30%, alcool à 70%</t>
    </r>
  </si>
  <si>
    <r>
      <rPr>
        <b/>
        <sz val="14"/>
        <color theme="1"/>
        <rFont val="Calibri"/>
        <family val="2"/>
        <scheme val="minor"/>
      </rPr>
      <t xml:space="preserve">Savon au miel 100g : </t>
    </r>
    <r>
      <rPr>
        <sz val="14"/>
        <color theme="1"/>
        <rFont val="Calibri"/>
        <family val="2"/>
        <scheme val="minor"/>
      </rPr>
      <t>fabrication artisanale sous mention Nature &amp; Progrès</t>
    </r>
  </si>
  <si>
    <r>
      <rPr>
        <b/>
        <sz val="14"/>
        <color theme="1"/>
        <rFont val="Calibri"/>
        <family val="2"/>
        <scheme val="minor"/>
      </rPr>
      <t>Savon à la propolis 100g</t>
    </r>
    <r>
      <rPr>
        <sz val="14"/>
        <color theme="1"/>
        <rFont val="Calibri"/>
        <family val="2"/>
        <scheme val="minor"/>
      </rPr>
      <t xml:space="preserve"> : fabrication artisanale sous mention Nature &amp; Progrès</t>
    </r>
  </si>
  <si>
    <r>
      <rPr>
        <b/>
        <sz val="14"/>
        <color theme="1"/>
        <rFont val="Calibri"/>
        <family val="2"/>
        <scheme val="minor"/>
      </rPr>
      <t>Nougat tendre 100g :</t>
    </r>
    <r>
      <rPr>
        <sz val="14"/>
        <color theme="1"/>
        <rFont val="Calibri"/>
        <family val="2"/>
        <scheme val="minor"/>
      </rPr>
      <t xml:space="preserve"> aux amandes &amp; au miel de lavande de Provence</t>
    </r>
  </si>
  <si>
    <t>Biscuits au coquelicot conditionné en pot minimum 100g</t>
  </si>
  <si>
    <t>Biscuits au coquelicot conditionné en grand pot minimum 200g</t>
  </si>
  <si>
    <t>Biscuits au chocolat conditionné en pot minimum 100g</t>
  </si>
  <si>
    <t>Biscuits au chocolat conditionné en grand pot minimum 200g</t>
  </si>
  <si>
    <t>Confiture Courgettes &amp; Citron confit 350g</t>
  </si>
  <si>
    <t>Confiture Poire &amp; Fève tonka 350g</t>
  </si>
  <si>
    <r>
      <rPr>
        <b/>
        <sz val="14"/>
        <color theme="1"/>
        <rFont val="Calibri"/>
        <family val="2"/>
        <scheme val="minor"/>
      </rPr>
      <t xml:space="preserve">Vexinoise 180g </t>
    </r>
    <r>
      <rPr>
        <sz val="14"/>
        <color theme="1"/>
        <rFont val="Calibri"/>
        <family val="2"/>
        <scheme val="minor"/>
      </rPr>
      <t>: truite fumée &amp; moutarde</t>
    </r>
  </si>
  <si>
    <t>Biscuits bleu de chèvre conditionné en pot minimum 110g</t>
  </si>
  <si>
    <t>Biscuits moutarde conditionné en pot minimum 110g</t>
  </si>
  <si>
    <t>Biscuits à la tomate conditionné en pot minimum 110g</t>
  </si>
  <si>
    <t>Huile caméline 50cl</t>
  </si>
  <si>
    <t>Huile sesame 50cl</t>
  </si>
  <si>
    <t>Huile sesame toasté 50cl</t>
  </si>
  <si>
    <t>Moutarde du vexin 200g</t>
  </si>
  <si>
    <t>Moutarde du vexin 100g</t>
  </si>
  <si>
    <t>Moutarde ail &amp; persil 100g</t>
  </si>
  <si>
    <t>Moutarde à l'estragon 100g</t>
  </si>
  <si>
    <t>Producteur Les vergers d'HARDEVILLE (95)</t>
  </si>
  <si>
    <r>
      <rPr>
        <b/>
        <sz val="14"/>
        <color theme="1"/>
        <rFont val="Calibri"/>
        <family val="2"/>
        <scheme val="minor"/>
      </rPr>
      <t>Jus de pommes 1L :</t>
    </r>
    <r>
      <rPr>
        <sz val="14"/>
        <color theme="1"/>
        <rFont val="Calibri"/>
        <family val="2"/>
        <scheme val="minor"/>
      </rPr>
      <t xml:space="preserve"> jus de pommes non filtré avec dépôt</t>
    </r>
  </si>
  <si>
    <r>
      <rPr>
        <b/>
        <sz val="14"/>
        <color theme="1"/>
        <rFont val="Calibri"/>
        <family val="2"/>
        <scheme val="minor"/>
      </rPr>
      <t xml:space="preserve">Cidre fermier 75 cl : </t>
    </r>
    <r>
      <rPr>
        <sz val="14"/>
        <color theme="1"/>
        <rFont val="Calibri"/>
        <family val="2"/>
        <scheme val="minor"/>
      </rPr>
      <t>cidre brut médaillé non pasteurisé</t>
    </r>
  </si>
  <si>
    <r>
      <rPr>
        <b/>
        <sz val="14"/>
        <color theme="1"/>
        <rFont val="Calibri"/>
        <family val="2"/>
        <scheme val="minor"/>
      </rPr>
      <t>Petill' pommes 75cl :</t>
    </r>
    <r>
      <rPr>
        <sz val="14"/>
        <color theme="1"/>
        <rFont val="Calibri"/>
        <family val="2"/>
        <scheme val="minor"/>
      </rPr>
      <t xml:space="preserve"> 100% fruit, sans sucre ajouté, sans alcool</t>
    </r>
  </si>
  <si>
    <r>
      <rPr>
        <b/>
        <sz val="14"/>
        <color theme="1"/>
        <rFont val="Calibri"/>
        <family val="2"/>
        <scheme val="minor"/>
      </rPr>
      <t xml:space="preserve">Petill' pommes-framboise 75cl : </t>
    </r>
    <r>
      <rPr>
        <sz val="14"/>
        <color theme="1"/>
        <rFont val="Calibri"/>
        <family val="2"/>
        <scheme val="minor"/>
      </rPr>
      <t>100% fruit, sans sucre ajouté, sans alcool</t>
    </r>
  </si>
  <si>
    <t>Producteur Les bons miels du Vexin à NEUVILLE-BOSC (60)</t>
  </si>
  <si>
    <t>Producteur Le pressoir d'Or de BOISEMONT (27) en cours de labelisation BIO</t>
  </si>
  <si>
    <t>Producteur La Ferme de la Distillerie à GOUZANGREZ (95)</t>
  </si>
  <si>
    <t>Producteur Stéphane DUVAL à AVERNES (95)</t>
  </si>
  <si>
    <t>Producteur Les 2 gourmands à CRESPIERES (78)</t>
  </si>
  <si>
    <t xml:space="preserve">Confiture Pomme au cidre 350g </t>
  </si>
  <si>
    <t xml:space="preserve">Confiture Rhubarbe 350g </t>
  </si>
  <si>
    <t xml:space="preserve">Confiture Framboise 350g </t>
  </si>
  <si>
    <t xml:space="preserve">Confiture Groseille 350g </t>
  </si>
  <si>
    <t xml:space="preserve">Confiture Reine claude 350g </t>
  </si>
  <si>
    <r>
      <t xml:space="preserve">Producteur Les délices du potager à Feucherolles (78) </t>
    </r>
    <r>
      <rPr>
        <sz val="14"/>
        <color theme="1"/>
        <rFont val="Calibri"/>
        <family val="2"/>
        <scheme val="minor"/>
      </rPr>
      <t>minimum 60% fruits</t>
    </r>
  </si>
  <si>
    <t>Producteur Pisciculture de VILLETTE (78)</t>
  </si>
  <si>
    <t>Total produits salés en euros</t>
  </si>
  <si>
    <t>Terrine aux écrevisses &amp; sancerre 180g</t>
  </si>
  <si>
    <t>Bière artisanale : Producteur La P'tite sœur à SARTROUVILLE (78)</t>
  </si>
  <si>
    <r>
      <rPr>
        <b/>
        <sz val="14"/>
        <color theme="1"/>
        <rFont val="Calibri"/>
        <family val="2"/>
        <scheme val="minor"/>
      </rPr>
      <t xml:space="preserve">Bière de froment "blanche" 33cl : </t>
    </r>
    <r>
      <rPr>
        <sz val="14"/>
        <color theme="1"/>
        <rFont val="Calibri"/>
        <family val="2"/>
        <scheme val="minor"/>
      </rPr>
      <t>allemande, rafraichissante, fruitée, 5%</t>
    </r>
  </si>
  <si>
    <r>
      <rPr>
        <b/>
        <sz val="14"/>
        <color theme="1"/>
        <rFont val="Calibri"/>
        <family val="2"/>
        <scheme val="minor"/>
      </rPr>
      <t xml:space="preserve">Bière rousse 33cl : </t>
    </r>
    <r>
      <rPr>
        <sz val="14"/>
        <color theme="1"/>
        <rFont val="Calibri"/>
        <family val="2"/>
        <scheme val="minor"/>
      </rPr>
      <t>irlandaise, peu d'amertume, goût caramel, 6%</t>
    </r>
  </si>
  <si>
    <r>
      <rPr>
        <b/>
        <sz val="14"/>
        <color theme="1"/>
        <rFont val="Calibri"/>
        <family val="2"/>
        <scheme val="minor"/>
      </rPr>
      <t>Bière de saison 33cl :</t>
    </r>
    <r>
      <rPr>
        <sz val="14"/>
        <color theme="1"/>
        <rFont val="Calibri"/>
        <family val="2"/>
        <scheme val="minor"/>
      </rPr>
      <t xml:space="preserve"> belge, acidulée, amertume, agrumes, 7%</t>
    </r>
  </si>
  <si>
    <r>
      <rPr>
        <b/>
        <sz val="14"/>
        <color theme="1"/>
        <rFont val="Calibri"/>
        <family val="2"/>
        <scheme val="minor"/>
      </rPr>
      <t>Bière d'hiver 33cl :</t>
    </r>
    <r>
      <rPr>
        <sz val="14"/>
        <color theme="1"/>
        <rFont val="Calibri"/>
        <family val="2"/>
        <scheme val="minor"/>
      </rPr>
      <t xml:space="preserve"> blonde forte refermentée au miel, non sucrée, 7%</t>
    </r>
  </si>
  <si>
    <r>
      <rPr>
        <b/>
        <sz val="14"/>
        <color theme="1"/>
        <rFont val="Calibri"/>
        <family val="2"/>
        <scheme val="minor"/>
      </rPr>
      <t xml:space="preserve">Bière Boucle d'or 33cl : </t>
    </r>
    <r>
      <rPr>
        <sz val="14"/>
        <color theme="1"/>
        <rFont val="Calibri"/>
        <family val="2"/>
        <scheme val="minor"/>
      </rPr>
      <t>IPA à l'avoine, douceur et amertume, 7%</t>
    </r>
  </si>
  <si>
    <r>
      <rPr>
        <b/>
        <sz val="14"/>
        <color theme="1"/>
        <rFont val="Calibri"/>
        <family val="2"/>
        <scheme val="minor"/>
      </rPr>
      <t>Bière noire 33cl :</t>
    </r>
    <r>
      <rPr>
        <sz val="14"/>
        <color theme="1"/>
        <rFont val="Calibri"/>
        <family val="2"/>
        <scheme val="minor"/>
      </rPr>
      <t xml:space="preserve"> stout, goût de café torréfié, riche et ronde, 7%</t>
    </r>
  </si>
  <si>
    <r>
      <rPr>
        <b/>
        <sz val="14"/>
        <color theme="1"/>
        <rFont val="Calibri"/>
        <family val="2"/>
        <scheme val="minor"/>
      </rPr>
      <t>Bière noire fumée 33cl :</t>
    </r>
    <r>
      <rPr>
        <sz val="14"/>
        <color theme="1"/>
        <rFont val="Calibri"/>
        <family val="2"/>
        <scheme val="minor"/>
      </rPr>
      <t xml:space="preserve"> stout légère, goût herbeux et fumé, 5%</t>
    </r>
  </si>
  <si>
    <r>
      <rPr>
        <b/>
        <sz val="14"/>
        <color theme="1"/>
        <rFont val="Calibri"/>
        <family val="2"/>
        <scheme val="minor"/>
      </rPr>
      <t>Bière zéro déchet 33cl :</t>
    </r>
    <r>
      <rPr>
        <sz val="14"/>
        <color theme="1"/>
        <rFont val="Calibri"/>
        <family val="2"/>
        <scheme val="minor"/>
      </rPr>
      <t xml:space="preserve"> bière au pain, légèrement toasté, pointe de sel, 5%</t>
    </r>
  </si>
  <si>
    <t>Bière artisanale : Producteur Hespebay à GRSOLAY (95)</t>
  </si>
  <si>
    <r>
      <rPr>
        <b/>
        <sz val="14"/>
        <color theme="1"/>
        <rFont val="Calibri"/>
        <family val="2"/>
        <scheme val="minor"/>
      </rPr>
      <t xml:space="preserve">Bière Batignole 33cl : </t>
    </r>
    <r>
      <rPr>
        <sz val="14"/>
        <color theme="1"/>
        <rFont val="Calibri"/>
        <family val="2"/>
        <scheme val="minor"/>
      </rPr>
      <t>pale ale, petite amertume, goût litchi, 5,4%</t>
    </r>
  </si>
  <si>
    <r>
      <rPr>
        <b/>
        <sz val="14"/>
        <color theme="1"/>
        <rFont val="Calibri"/>
        <family val="2"/>
        <scheme val="minor"/>
      </rPr>
      <t xml:space="preserve">Bière Absurde Paradis 33cl : </t>
    </r>
    <r>
      <rPr>
        <sz val="14"/>
        <color theme="1"/>
        <rFont val="Calibri"/>
        <family val="2"/>
        <scheme val="minor"/>
      </rPr>
      <t>bière de blé acidulée au foin de Camargue, 4,5%</t>
    </r>
  </si>
  <si>
    <r>
      <rPr>
        <b/>
        <sz val="14"/>
        <color theme="1"/>
        <rFont val="Calibri"/>
        <family val="2"/>
        <scheme val="minor"/>
      </rPr>
      <t>Bière Grève Générale 33cl :</t>
    </r>
    <r>
      <rPr>
        <sz val="14"/>
        <color theme="1"/>
        <rFont val="Calibri"/>
        <family val="2"/>
        <scheme val="minor"/>
      </rPr>
      <t xml:space="preserve"> bière de table au Thym, frais, goût agrumes, 2,5%</t>
    </r>
  </si>
  <si>
    <r>
      <rPr>
        <b/>
        <sz val="14"/>
        <color theme="1"/>
        <rFont val="Calibri"/>
        <family val="2"/>
        <scheme val="minor"/>
      </rPr>
      <t>Bière Ocean Bay Gose 33cl :</t>
    </r>
    <r>
      <rPr>
        <sz val="14"/>
        <color theme="1"/>
        <rFont val="Calibri"/>
        <family val="2"/>
        <scheme val="minor"/>
      </rPr>
      <t xml:space="preserve"> allemande aux baies d'argousiers, pointe de sel, 3,6%</t>
    </r>
  </si>
  <si>
    <r>
      <rPr>
        <b/>
        <sz val="14"/>
        <color theme="1"/>
        <rFont val="Calibri"/>
        <family val="2"/>
        <scheme val="minor"/>
      </rPr>
      <t xml:space="preserve">Bière Tataouine Gispey 33cl : </t>
    </r>
    <r>
      <rPr>
        <sz val="14"/>
        <color theme="1"/>
        <rFont val="Calibri"/>
        <family val="2"/>
        <scheme val="minor"/>
      </rPr>
      <t>acidulée, belle acidité, 4,5%</t>
    </r>
  </si>
  <si>
    <r>
      <rPr>
        <b/>
        <sz val="14"/>
        <color theme="1"/>
        <rFont val="Calibri"/>
        <family val="2"/>
        <scheme val="minor"/>
      </rPr>
      <t>Bière Odessa Mama 33cl :</t>
    </r>
    <r>
      <rPr>
        <sz val="14"/>
        <color theme="1"/>
        <rFont val="Calibri"/>
        <family val="2"/>
        <scheme val="minor"/>
      </rPr>
      <t xml:space="preserve"> anglais porter, seigle, goût chocolat noir herbacé, 5,7%</t>
    </r>
  </si>
  <si>
    <t>Bière artisanale : Producteur La Cacatoés à TRIEL-SUR-SEINE (78)</t>
  </si>
  <si>
    <r>
      <rPr>
        <b/>
        <sz val="14"/>
        <color theme="1"/>
        <rFont val="Calibri"/>
        <family val="2"/>
        <scheme val="minor"/>
      </rPr>
      <t>Bière blonde 33cl :</t>
    </r>
    <r>
      <rPr>
        <sz val="14"/>
        <color theme="1"/>
        <rFont val="Calibri"/>
        <family val="2"/>
        <scheme val="minor"/>
      </rPr>
      <t xml:space="preserve"> très fort en arôme de malt, belle amertume, 3%</t>
    </r>
  </si>
  <si>
    <r>
      <rPr>
        <b/>
        <sz val="14"/>
        <color theme="1"/>
        <rFont val="Calibri"/>
        <family val="2"/>
        <scheme val="minor"/>
      </rPr>
      <t xml:space="preserve">Bière ambrée 33cl : </t>
    </r>
    <r>
      <rPr>
        <sz val="14"/>
        <color theme="1"/>
        <rFont val="Calibri"/>
        <family val="2"/>
        <scheme val="minor"/>
      </rPr>
      <t>légère amertume avec des notes de caramel, 4%</t>
    </r>
  </si>
  <si>
    <t>Miels récoltés dans le Vexin - consigne de 50cts sur les pots</t>
  </si>
  <si>
    <t>Miels récoltés dans le Sud de la France - consigne de 50cts sur les pots</t>
  </si>
  <si>
    <t>Total condiments en euros</t>
  </si>
  <si>
    <t>LES PRODUITS SUCRES</t>
  </si>
  <si>
    <t>LES PRODUITS AU MIELS</t>
  </si>
  <si>
    <t>LES CONDIMENTS</t>
  </si>
  <si>
    <t>LES PRODUITS SALES</t>
  </si>
  <si>
    <t>LES BOISSONS</t>
  </si>
  <si>
    <t>Total de la commande</t>
  </si>
  <si>
    <t>Vos éventuels commentaires sur la commande et/ou la livraison :</t>
  </si>
  <si>
    <r>
      <t xml:space="preserve">BON DE COMMANDE DE PRODUITS LOCAUX DU TERROIR FRANCILIEN
</t>
    </r>
    <r>
      <rPr>
        <b/>
        <sz val="14"/>
        <color theme="1"/>
        <rFont val="Calibri"/>
        <family val="2"/>
        <scheme val="minor"/>
      </rPr>
      <t>produits à maximum 100kms d'Argenteuil</t>
    </r>
  </si>
  <si>
    <t>COMMANDE (AUCUN FRAIS DE LIVRAISON)</t>
  </si>
  <si>
    <t>LES PRODUITS FRAIS</t>
  </si>
  <si>
    <t>Producteur Quart de lait à ARGENTEUIL (95)</t>
  </si>
  <si>
    <r>
      <t xml:space="preserve">Yaourt nature sans sucre 125g : </t>
    </r>
    <r>
      <rPr>
        <sz val="14"/>
        <color theme="1"/>
        <rFont val="Calibri"/>
        <family val="2"/>
        <scheme val="minor"/>
      </rPr>
      <t>Bio et sans conservateur</t>
    </r>
  </si>
  <si>
    <r>
      <t xml:space="preserve">Yaourt vanille 125g : </t>
    </r>
    <r>
      <rPr>
        <sz val="14"/>
        <color theme="1"/>
        <rFont val="Calibri"/>
        <family val="2"/>
        <scheme val="minor"/>
      </rPr>
      <t>Bio et sans conservateur, arôme naturel</t>
    </r>
  </si>
  <si>
    <r>
      <t xml:space="preserve">Yaourt fraise 125g : </t>
    </r>
    <r>
      <rPr>
        <sz val="14"/>
        <color theme="1"/>
        <rFont val="Calibri"/>
        <family val="2"/>
        <scheme val="minor"/>
      </rPr>
      <t>Bio et sans conservateur, arôme naturel</t>
    </r>
  </si>
  <si>
    <r>
      <t xml:space="preserve">Yaourt abricot 125g : </t>
    </r>
    <r>
      <rPr>
        <sz val="14"/>
        <color theme="1"/>
        <rFont val="Calibri"/>
        <family val="2"/>
        <scheme val="minor"/>
      </rPr>
      <t>Bio et sans conservateur, arôme naturel</t>
    </r>
  </si>
  <si>
    <r>
      <t xml:space="preserve">Yaourt citron 125g : </t>
    </r>
    <r>
      <rPr>
        <sz val="14"/>
        <color theme="1"/>
        <rFont val="Calibri"/>
        <family val="2"/>
        <scheme val="minor"/>
      </rPr>
      <t>Bio et sans conservateur, arôme naturel</t>
    </r>
  </si>
  <si>
    <t>Producteur Bouc vert à BUTRY SUR OISE (95)</t>
  </si>
  <si>
    <r>
      <t xml:space="preserve">Fromage de chèvre frais 200g : </t>
    </r>
    <r>
      <rPr>
        <sz val="14"/>
        <color theme="1"/>
        <rFont val="Calibri"/>
        <family val="2"/>
        <scheme val="minor"/>
      </rPr>
      <t>Bio</t>
    </r>
    <r>
      <rPr>
        <b/>
        <sz val="14"/>
        <color theme="1"/>
        <rFont val="Calibri"/>
        <family val="2"/>
        <scheme val="minor"/>
      </rPr>
      <t xml:space="preserve"> </t>
    </r>
  </si>
  <si>
    <t>Total produits frais en euros</t>
  </si>
  <si>
    <t>Total produits au miels en euros</t>
  </si>
  <si>
    <t>Total produits sucrés en euros</t>
  </si>
  <si>
    <t>Total boissons en euros</t>
  </si>
  <si>
    <t>Total viande &amp; charcuterie en euros</t>
  </si>
  <si>
    <t>TOTAL PRODUITS LOCAUX IDF</t>
  </si>
  <si>
    <t>Pour commander des colis de viande &amp; charcuterie, cliquez ici</t>
  </si>
  <si>
    <t>Pour commander des produits locaux, cliquez ici</t>
  </si>
  <si>
    <r>
      <rPr>
        <b/>
        <sz val="14"/>
        <color theme="1"/>
        <rFont val="Calibri"/>
        <family val="2"/>
        <scheme val="minor"/>
      </rPr>
      <t>COLIS DE CHARCUTERIE :</t>
    </r>
    <r>
      <rPr>
        <sz val="14"/>
        <color theme="1"/>
        <rFont val="Calibri"/>
        <family val="2"/>
        <scheme val="minor"/>
      </rPr>
      <t xml:space="preserve">
4 côtes de porc
600g pointe de filet mignon
600g rôti de porc
6 chipos
6 merguez
6 tranches de jambon blanc
1 tranche de pâté de campagne
1 tranche de rillettes
12 rondelles de saucisson à l'ail
12 rondelles de saucisson sec</t>
    </r>
  </si>
  <si>
    <t>Pour commander du pain, cliquez ici</t>
  </si>
  <si>
    <t>Sébastien LEFRANCOIS - Boulanger à Saint-Denis en cours de labelisation Nature &amp; Progres (BIO) :
Sébastien met en place des processus de fabrication qui préservent toutes les propriétés d’un produit sain. Il crée un partenariat avec trois fermes (ferme de la Drouillerie, de Sainte-Beuve et  moulin Chantemerle) qui ont en commun de cultiver en bio, sur de petites surfaces, des variétés anciennes ou variétés paysannes. Les céréales sont en suite transformées sur meules de pierre pour ne pas altérer les propriétés diététiques et gustatives des farines. Puis lors de la panification, Sébastien va œuvrer dans la plus pure tradition. Il pétrit à la main, fait lever ses pâtes sur des temps longs, uniquement au levain. Ses pains sont cuits dans un four chauffé au feu de bois, car s’il prend soin de la qualité des produits, il a aussi à cœur que son mode de fabrication s’inscrive dans un processus respectueux de l’environnement.</t>
  </si>
  <si>
    <t>Total pains en euros</t>
  </si>
  <si>
    <t>BON DE COMMANDE DE PAINS</t>
  </si>
  <si>
    <t>BON DE COMMANDE DE COLIS DE VIANDE &amp; CHARCUTERIE</t>
  </si>
  <si>
    <t>AUTRES MODE DE PAIEMENT : CHEQUE – ESPECES – CB</t>
  </si>
  <si>
    <t>PAIEMENTSPAR CARTE BANCAIRE A DISTANCE SECURISE via SumUp</t>
  </si>
  <si>
    <t>NOUVEAU</t>
  </si>
  <si>
    <t>Sirop de gingembre 50 cl</t>
  </si>
  <si>
    <t>Café chaulet moulu 250 gr</t>
  </si>
  <si>
    <t>Café chaulet grain 250 gr</t>
  </si>
  <si>
    <t>EPICERIE</t>
  </si>
  <si>
    <t>Punch coco   50cl</t>
  </si>
  <si>
    <t>Punch coco   1L</t>
  </si>
  <si>
    <t>Planteur goyave leetchi 1L</t>
  </si>
  <si>
    <t>Planteur ananas maracuja 50 cl</t>
  </si>
  <si>
    <t>Planteur ananas maracuja 1L</t>
  </si>
  <si>
    <t>Planteur mangue passion  50 cl</t>
  </si>
  <si>
    <t>Planteur mangue passion  1L</t>
  </si>
  <si>
    <t xml:space="preserve"> PLANTEURS</t>
  </si>
  <si>
    <t>Confiture poire-cannelle   200 ml</t>
  </si>
  <si>
    <t>Confiture ananas-vanille   200ml</t>
  </si>
  <si>
    <t>Confiture mangue-vanille   200ml</t>
  </si>
  <si>
    <t>Confiture ananas-maracuja   200ml</t>
  </si>
  <si>
    <t>Confiture citron-coco  200ml</t>
  </si>
  <si>
    <t>CONFITURES</t>
  </si>
  <si>
    <r>
      <t xml:space="preserve">Sauce chien  </t>
    </r>
    <r>
      <rPr>
        <sz val="11"/>
        <color theme="1"/>
        <rFont val="Calibri"/>
        <family val="2"/>
        <scheme val="minor"/>
      </rPr>
      <t xml:space="preserve">136 ml   </t>
    </r>
    <r>
      <rPr>
        <sz val="10"/>
        <color theme="1"/>
        <rFont val="Nirmala UI"/>
        <family val="2"/>
      </rPr>
      <t xml:space="preserve">                                                              </t>
    </r>
  </si>
  <si>
    <r>
      <t xml:space="preserve">Purée de piment  </t>
    </r>
    <r>
      <rPr>
        <sz val="11"/>
        <color theme="1"/>
        <rFont val="Calibri"/>
        <family val="2"/>
        <scheme val="minor"/>
      </rPr>
      <t xml:space="preserve"> 130 ml          </t>
    </r>
    <r>
      <rPr>
        <sz val="10"/>
        <color theme="1"/>
        <rFont val="Nirmala UI"/>
        <family val="2"/>
      </rPr>
      <t xml:space="preserve">                                                     </t>
    </r>
  </si>
  <si>
    <t>Colombo de poulet   410 ml</t>
  </si>
  <si>
    <t>CONSERVES</t>
  </si>
  <si>
    <r>
      <t xml:space="preserve">Haricots rouges  </t>
    </r>
    <r>
      <rPr>
        <sz val="11"/>
        <color theme="1"/>
        <rFont val="Calibri"/>
        <family val="2"/>
        <scheme val="minor"/>
      </rPr>
      <t>Barquette  375 cl</t>
    </r>
  </si>
  <si>
    <r>
      <t xml:space="preserve">Riz basmati  </t>
    </r>
    <r>
      <rPr>
        <sz val="11"/>
        <color theme="1"/>
        <rFont val="Calibri"/>
        <family val="2"/>
        <scheme val="minor"/>
      </rPr>
      <t>Barquette  375 cl</t>
    </r>
  </si>
  <si>
    <r>
      <t xml:space="preserve">Tian végétarien </t>
    </r>
    <r>
      <rPr>
        <sz val="10"/>
        <color theme="1"/>
        <rFont val="Nirmala UI"/>
        <family val="2"/>
      </rPr>
      <t xml:space="preserve">Barquette 800 cl </t>
    </r>
    <r>
      <rPr>
        <b/>
        <sz val="15"/>
        <color theme="1"/>
        <rFont val="Nirmala UI"/>
        <family val="2"/>
      </rPr>
      <t xml:space="preserve">   </t>
    </r>
    <r>
      <rPr>
        <b/>
        <i/>
        <sz val="15"/>
        <color theme="1"/>
        <rFont val="Nirmala UI"/>
        <family val="2"/>
      </rPr>
      <t xml:space="preserve">                                       </t>
    </r>
    <r>
      <rPr>
        <sz val="11"/>
        <color theme="1"/>
        <rFont val="Calibri"/>
        <family val="2"/>
        <scheme val="minor"/>
      </rPr>
      <t xml:space="preserve">      </t>
    </r>
  </si>
  <si>
    <t>Crevettes sauce créole et riz basmati Barquette 800cl</t>
  </si>
  <si>
    <t xml:space="preserve">Colombo de poulet et  riz basmati  Barquette 800cl                                    </t>
  </si>
  <si>
    <t>PLATS CUISINES</t>
  </si>
  <si>
    <r>
      <t>Ailes de poulet</t>
    </r>
    <r>
      <rPr>
        <b/>
        <sz val="11"/>
        <color theme="1"/>
        <rFont val="Arial"/>
        <family val="2"/>
      </rPr>
      <t xml:space="preserve"> </t>
    </r>
    <r>
      <rPr>
        <sz val="11"/>
        <color theme="1"/>
        <rFont val="Calibri"/>
        <family val="2"/>
        <scheme val="minor"/>
      </rPr>
      <t xml:space="preserve"> </t>
    </r>
    <r>
      <rPr>
        <sz val="11"/>
        <color theme="1"/>
        <rFont val="Nirmala UI"/>
        <family val="2"/>
      </rPr>
      <t xml:space="preserve">par 5 </t>
    </r>
    <r>
      <rPr>
        <sz val="11"/>
        <color theme="1"/>
        <rFont val="Calibri"/>
        <family val="2"/>
        <scheme val="minor"/>
      </rPr>
      <t xml:space="preserve">                                                          </t>
    </r>
  </si>
  <si>
    <r>
      <t>Acras de morue</t>
    </r>
    <r>
      <rPr>
        <b/>
        <sz val="11"/>
        <color theme="1"/>
        <rFont val="Arial"/>
        <family val="2"/>
      </rPr>
      <t xml:space="preserve"> </t>
    </r>
    <r>
      <rPr>
        <sz val="11"/>
        <color theme="1"/>
        <rFont val="Calibri"/>
        <family val="2"/>
        <scheme val="minor"/>
      </rPr>
      <t xml:space="preserve">par 6  </t>
    </r>
    <r>
      <rPr>
        <i/>
        <sz val="11"/>
        <color theme="1"/>
        <rFont val="Arial"/>
        <family val="2"/>
      </rPr>
      <t xml:space="preserve">  </t>
    </r>
    <r>
      <rPr>
        <b/>
        <sz val="11"/>
        <color theme="1"/>
        <rFont val="Arial"/>
        <family val="2"/>
      </rPr>
      <t xml:space="preserve">        </t>
    </r>
    <r>
      <rPr>
        <sz val="11"/>
        <color theme="1"/>
        <rFont val="Calibri"/>
        <family val="2"/>
        <scheme val="minor"/>
      </rPr>
      <t xml:space="preserve">                                                    </t>
    </r>
  </si>
  <si>
    <t>SNACKING</t>
  </si>
  <si>
    <t>Cuisiné à partir de produits frais – Produits de fabrication artisanales</t>
  </si>
  <si>
    <t>lemalaka.traiteur.creole@gmail.com - 06 22 79 44 33</t>
  </si>
  <si>
    <t>Pour les commandes contacter directement Johnson</t>
  </si>
  <si>
    <t>Pour commander de la cuisine créole, cliquez ici</t>
  </si>
  <si>
    <t>Commande et règlement à voir en direct avec le MALAKA</t>
  </si>
  <si>
    <t>Légumes de Damien - maraicher à Ezanville (16 kms d'Argenteuil)</t>
  </si>
  <si>
    <t>Epinard par kilo</t>
  </si>
  <si>
    <t>Total maraichage en euros</t>
  </si>
  <si>
    <r>
      <t xml:space="preserve">Les commandes &amp; livraisons sont assurées par l'association La Brouette Toquée dans l'objectif de continuité de l'activité des commerces du marché de la Colonie et de permettre aux habitants des quartiers avoisinants de s'approvisionner en produits FRAIS
</t>
    </r>
    <r>
      <rPr>
        <b/>
        <sz val="12"/>
        <color theme="1"/>
        <rFont val="Calibri"/>
        <family val="2"/>
        <scheme val="minor"/>
      </rPr>
      <t>POUR COMMANDER, VOUS POUVEZ CONTACTER GERALDINE AU 06.11.21.20.96, OU REMPLIR CE BON DE COMMANDE ET L'ENVOYER A L'ADRESSE MAIL CONTACT@LABROUETTETOQUEE.COM</t>
    </r>
  </si>
  <si>
    <t>Pour commander des légumes &amp; fruits BIO de Zied du marché de la Colonie : contactez le directement au 06.61.57.77.20
Livraison le samedi</t>
  </si>
  <si>
    <t>Pour commander du maraichage, fruits &amp; œufs, cliquez ici</t>
  </si>
  <si>
    <t>BON DE COMMANDE DE MARAICHAGE, FRUITS &amp; ŒUFS LOCAUX</t>
  </si>
  <si>
    <t>Total fruits &amp; oeufs en euros</t>
  </si>
  <si>
    <t>Fruits &amp; œufs de la ferme des vallée - Auvers sur Oise (20 kms d'Argenteuil)</t>
  </si>
  <si>
    <t>Œufs élévé en plein air - par 6</t>
  </si>
  <si>
    <t>Pommes - pour manger ou en compote - par kilo</t>
  </si>
  <si>
    <t>Total fromages en euros</t>
  </si>
  <si>
    <t>Pour commander du fromages, cliquez ici</t>
  </si>
  <si>
    <t>Fromages</t>
  </si>
  <si>
    <t>Légumes, Fruits et Oeufs</t>
  </si>
  <si>
    <t>Total légumes fruits &amp; oeufs en euros</t>
  </si>
  <si>
    <t>Pain</t>
  </si>
  <si>
    <t>Boucherie/Charcuterie</t>
  </si>
  <si>
    <t>BON DE LIVRAISON
 DES PRODUITS DU MARCHE DE LA COLONIE</t>
  </si>
  <si>
    <r>
      <t xml:space="preserve">Fromage de chèvre demi-sec 200g : </t>
    </r>
    <r>
      <rPr>
        <sz val="14"/>
        <color theme="1"/>
        <rFont val="Calibri"/>
        <family val="2"/>
        <scheme val="minor"/>
      </rPr>
      <t xml:space="preserve">Bio </t>
    </r>
  </si>
  <si>
    <t>Produit de longue conservation puis 3 jours après ouverture car sans conservateur</t>
  </si>
  <si>
    <r>
      <t xml:space="preserve">Fromage de chèvre sec 200g : </t>
    </r>
    <r>
      <rPr>
        <sz val="14"/>
        <color theme="1"/>
        <rFont val="Calibri"/>
        <family val="2"/>
        <scheme val="minor"/>
      </rPr>
      <t xml:space="preserve">Bio - </t>
    </r>
    <r>
      <rPr>
        <sz val="14"/>
        <color rgb="FFFF0000"/>
        <rFont val="Calibri"/>
        <family val="2"/>
        <scheme val="minor"/>
      </rPr>
      <t>quantité limitée</t>
    </r>
  </si>
  <si>
    <t>BON DE COMMANDE DES PRODUITS D'AUVERGNE</t>
  </si>
  <si>
    <t>L'association La Brouette Toquée présente tous les samedis au marché de la Colonie (Argenteuil) et organisatrice des Cafés-Rencontres, vous propose</t>
  </si>
  <si>
    <t>Boucher - Charcutier du VAL D'OISE présent tous les samedis au marché de la Colonie (Argenteuil),
Phil &amp; Max vous proposent</t>
  </si>
  <si>
    <t>BON DE COMMANDE DE COLIS DE FROMAGES</t>
  </si>
  <si>
    <r>
      <t xml:space="preserve">Bière artisanale : Producteur Terrabière à DEUIL-LA-BARRE (95) </t>
    </r>
    <r>
      <rPr>
        <b/>
        <sz val="14"/>
        <color rgb="FFFF0000"/>
        <rFont val="Calibri"/>
        <family val="2"/>
        <scheme val="minor"/>
      </rPr>
      <t>en promotion !</t>
    </r>
    <r>
      <rPr>
        <b/>
        <sz val="14"/>
        <color theme="0"/>
        <rFont val="Calibri"/>
        <family val="2"/>
        <scheme val="minor"/>
      </rPr>
      <t xml:space="preserve">
10cts de consigne sur les bouteilles</t>
    </r>
  </si>
  <si>
    <t xml:space="preserve">Produit </t>
  </si>
  <si>
    <t>Fromager Affineur situé dans le 93 et présent tous les samedis au marché de la Colonie (Argenteuil),
Matthias vous propose
A noter que dans chaque colis, les fromages sont pesés comme au marché et le résultat du pesage est inclus dans la livraison</t>
  </si>
  <si>
    <t>Pour commander des produits d'Auvergne, cliquez ici</t>
  </si>
  <si>
    <t>Total produits d'Auvergne en euros</t>
  </si>
  <si>
    <t>Direct de producteurs d'Auvergne en circuit-court et présent 1 samedi par mois au marche de la Colonie (Argenteuil),
Stéphane vous propose</t>
  </si>
  <si>
    <t>Lentilles vertes du Puy-en-Velay - 500g - AOP</t>
  </si>
  <si>
    <t>Pour commander des produits de Sicile, cliquez ici</t>
  </si>
  <si>
    <t>Pâte Pene - 500g (blé ancien, bio)</t>
  </si>
  <si>
    <t>Pâte Spaghetti n°5 - 500g (blé ancien, bio)</t>
  </si>
  <si>
    <t>Sauce tomates cerises 300g (2 personnes)</t>
  </si>
  <si>
    <t>Sauce tomates cerises 660g (4 à 5 personnes)</t>
  </si>
  <si>
    <t>Amandes natures, variété Avola 100g</t>
  </si>
  <si>
    <t>Total produits de Sicile en euros</t>
  </si>
  <si>
    <r>
      <t xml:space="preserve">Colombe de Pâques artisanale avec ingrédients naturels 750g : </t>
    </r>
    <r>
      <rPr>
        <sz val="14"/>
        <color theme="1"/>
        <rFont val="Calibri"/>
        <family val="2"/>
        <scheme val="minor"/>
      </rPr>
      <t xml:space="preserve">Garnie d'écorces de citrons confites + Gelée de tomates cerises + Tomates cerises confites + Couverture : chocolat blanc
</t>
    </r>
  </si>
  <si>
    <t>BON DE COMMANDE DES PRODUITS DE SICILE</t>
  </si>
  <si>
    <t>Direct de producteurs de SICILE en circuit-court et présent aux grands événements d'Argenteuil comme la Fête des vendanges,
Anaïs et Fabrizio vous proposent une sélection ci-dessous
(Retrouver tous les produits en demandant leur catalogue par mail sicilianu@outlook.com)</t>
  </si>
  <si>
    <t>Pour commander de la volaille à Jean-Louis du marché de la Colonie : rendez-vous sur son site www.allo-poulet-roti.fr</t>
  </si>
  <si>
    <r>
      <rPr>
        <b/>
        <sz val="14"/>
        <color theme="1"/>
        <rFont val="Calibri"/>
        <family val="2"/>
        <scheme val="minor"/>
      </rPr>
      <t>Colis Sénior :</t>
    </r>
    <r>
      <rPr>
        <sz val="14"/>
        <color theme="1"/>
        <rFont val="Calibri"/>
        <family val="2"/>
        <scheme val="minor"/>
      </rPr>
      <t xml:space="preserve"> 
2 chipos
2 merguez
2 biftecks
2 côtes de porc
2 escalopes de veau
2 escalopes de poulet
2 cuisses de poulet
1 tranche de paté
2 tranches de jambon blanc</t>
    </r>
  </si>
  <si>
    <t>Les commandes &amp; livraisons sont assurées par l'association La Brouette Toquée dans l'objectif de continuité de l'activité des commerces du marché de la Colonie et de permettre aux habitants des quartiers avoisinants de s'approvisionner en produits FRAIS</t>
  </si>
  <si>
    <t>Il s'agit d'une maison ou d'un appartement :</t>
  </si>
  <si>
    <t>Merci d'indiquer le choix du paiement : CB ou chèque</t>
  </si>
  <si>
    <t>RETOUR SUR LA PAGE PRINCIPALE DU BON DE COMMANDE</t>
  </si>
  <si>
    <t>Légumes Bio des jardins de cocagne - maraicher à Conflans Sainte-Honorine (20 kms d'Argenteuil)</t>
  </si>
  <si>
    <t>Total maraichage Bio en euros</t>
  </si>
  <si>
    <r>
      <t xml:space="preserve">Panier de 5 à 6 légumes Bio représentant 3 à 6 kilos - </t>
    </r>
    <r>
      <rPr>
        <sz val="14"/>
        <color theme="1"/>
        <rFont val="Calibri"/>
        <family val="2"/>
        <scheme val="minor"/>
      </rPr>
      <t>composition du panier type :</t>
    </r>
  </si>
  <si>
    <t>Produit d'Auvergne</t>
  </si>
  <si>
    <t>Produit de Sicile</t>
  </si>
  <si>
    <r>
      <rPr>
        <b/>
        <sz val="14"/>
        <color theme="1"/>
        <rFont val="Calibri"/>
        <family val="2"/>
        <scheme val="minor"/>
      </rPr>
      <t>Colis Junior :</t>
    </r>
    <r>
      <rPr>
        <sz val="14"/>
        <color theme="1"/>
        <rFont val="Calibri"/>
        <family val="2"/>
        <scheme val="minor"/>
      </rPr>
      <t xml:space="preserve"> 
4 chipos
4 merguez
4 francfort
4 biftecks hachés
2 cordons bleus
4 tranches de jambon
1 tranche de mousson de canard</t>
    </r>
  </si>
  <si>
    <t>Biscuits sucrés en sachet : 21,33 euros par Kg</t>
  </si>
  <si>
    <t>Biscuits sucrés en vrac conditionné dans des pots en verre (consigne de 50cts par pot incluse dans le prix unitaire) :
20 euros par Kg</t>
  </si>
  <si>
    <t>Confiture Abricot 350g</t>
  </si>
  <si>
    <r>
      <t xml:space="preserve">Farine blé T110 1 Kg </t>
    </r>
    <r>
      <rPr>
        <sz val="14"/>
        <color theme="1"/>
        <rFont val="Calibri"/>
        <family val="2"/>
        <scheme val="minor"/>
      </rPr>
      <t>: écrasé à la meule de pierre</t>
    </r>
  </si>
  <si>
    <t>Vinaigre de cidre 50cl</t>
  </si>
  <si>
    <t>Biscuits salés en sachet : 24,16 euros par Kg</t>
  </si>
  <si>
    <t>Biscuits salés en vrac conditionné dans des pots en verre (consigne de 50cts par pot incluse dans le prix unitaire) :
 22,70 euros par Kg</t>
  </si>
  <si>
    <t>Après reception de votre bon de commande, nous faisons au plus vite pour prendre en compte celui-ci, et vous confirmer notre capacité à vous livrer</t>
  </si>
  <si>
    <t>Pâtes de fruits 150g Fraise</t>
  </si>
  <si>
    <t>Pour commander des fruits &amp; légumes à Manuela du marché de la Colonie : contact direct au 07.87.02.71.55</t>
  </si>
  <si>
    <t>Pour commander des colis de poisson, cliquez ici</t>
  </si>
  <si>
    <r>
      <t>Biscuits pépites de chocolat conditionné en pot minimum 100g -</t>
    </r>
    <r>
      <rPr>
        <b/>
        <sz val="14"/>
        <color rgb="FFFF0000"/>
        <rFont val="Calibri"/>
        <family val="2"/>
        <scheme val="minor"/>
      </rPr>
      <t xml:space="preserve"> rupture de stock</t>
    </r>
  </si>
  <si>
    <r>
      <t xml:space="preserve">Biscuits pépites de chocolat conditionné en grand pot minimum 200g - </t>
    </r>
    <r>
      <rPr>
        <b/>
        <sz val="14"/>
        <color rgb="FFFF0000"/>
        <rFont val="Calibri"/>
        <family val="2"/>
        <scheme val="minor"/>
      </rPr>
      <t>rupture de stock</t>
    </r>
  </si>
  <si>
    <t>Confiture Cerise 350g</t>
  </si>
  <si>
    <t>Salade à l'unité</t>
  </si>
  <si>
    <t>Colis A de fromages fort &amp; noble : Etivaz, Beaufort, Comté 24 mois</t>
  </si>
  <si>
    <t>Colis B de fromages fruité : Gruyère suisse, Comté 9 mois, Abondance</t>
  </si>
  <si>
    <t>Colis C de fromages d'un mélange pâte dur et molle : Tomme brebis/chèvre, Tomme suisse, Saint nectaire</t>
  </si>
  <si>
    <t>Colis D de fromages doux : Tomme de chèvre, Vacherin de Fribourg, Tomme brebis basque</t>
  </si>
  <si>
    <r>
      <rPr>
        <b/>
        <sz val="14"/>
        <color theme="1"/>
        <rFont val="Calibri"/>
        <family val="2"/>
        <scheme val="minor"/>
      </rPr>
      <t>Colis Barbecue :</t>
    </r>
    <r>
      <rPr>
        <sz val="14"/>
        <color theme="1"/>
        <rFont val="Calibri"/>
        <family val="2"/>
        <scheme val="minor"/>
      </rPr>
      <t xml:space="preserve">
4 poitrines marinées
4 chipos
4 merguez
4 cotes d'agneau
2 brochettes de poulet
2 brochettes bœuf ou agneau</t>
    </r>
  </si>
  <si>
    <t>Total poisson en euros</t>
  </si>
  <si>
    <t>BON DE COMMANDE DE COLIS DE POISSON</t>
  </si>
  <si>
    <t>Poissonnier en direct des bateaux de pêche présent tous les samedis au marché de la Colonie (Argenteuil),
Antoine vous propose</t>
  </si>
  <si>
    <t>POISSONNIER</t>
  </si>
  <si>
    <t xml:space="preserve">Votre nom : </t>
  </si>
  <si>
    <t xml:space="preserve">L'adresse de livraison : </t>
  </si>
  <si>
    <t xml:space="preserve">Votre Email : </t>
  </si>
  <si>
    <t xml:space="preserve">Votre téléphone : </t>
  </si>
  <si>
    <t xml:space="preserve">Livraison le mercredi après-midi ou vendredi après-midi ? </t>
  </si>
  <si>
    <r>
      <rPr>
        <b/>
        <sz val="14"/>
        <color theme="1"/>
        <rFont val="Calibri"/>
        <family val="2"/>
        <scheme val="minor"/>
      </rPr>
      <t>Pain d'épices 500g :</t>
    </r>
    <r>
      <rPr>
        <sz val="14"/>
        <color theme="1"/>
        <rFont val="Calibri"/>
        <family val="2"/>
        <scheme val="minor"/>
      </rPr>
      <t xml:space="preserve"> moelleux, 50 % de miel, sans sucre ajouté, sans conservateur</t>
    </r>
  </si>
  <si>
    <t xml:space="preserve">Origan en bouquet 30g (bio et d'origine sauvage) </t>
  </si>
  <si>
    <t>Pâte Fusilli - 500g (blé ancien, bio)</t>
  </si>
  <si>
    <t>Pâte Lumache - 500g (blé ancien, bio)</t>
  </si>
  <si>
    <t>Pâte Rigatoni - 500g (blé ancien, bio)</t>
  </si>
  <si>
    <t>Pesto de tomates avec basilic et fromage de vache 190g</t>
  </si>
  <si>
    <t>Gressins de blés anciens et huile d'olive 250g</t>
  </si>
  <si>
    <t>Biscuits Mandorlato (amandes entières, blés anciens, huile d'olive) 250g</t>
  </si>
  <si>
    <t>Biscuits Zuddi (amandes, cannelle, zestes de citrons et blés anciens) 250g</t>
  </si>
  <si>
    <t>Confiture de citron 220g</t>
  </si>
  <si>
    <t>Confiture d'orange  220g</t>
  </si>
  <si>
    <t>Confiture de mandarine 220g</t>
  </si>
  <si>
    <r>
      <t xml:space="preserve">Huile d'olive Bidon 1 L Terre del Lago, variété d'olive "Tonda Iblea"
</t>
    </r>
    <r>
      <rPr>
        <sz val="14"/>
        <color theme="1"/>
        <rFont val="Calibri"/>
        <family val="2"/>
        <scheme val="minor"/>
      </rPr>
      <t>(fruité d'intensité moyenne, notes de tomates vertes, herbes à peine coupées et artichaut, bien équilibrée) Excellent condiment, peu éventuellement être utilisé en cuisson à basse température</t>
    </r>
  </si>
  <si>
    <r>
      <t xml:space="preserve">Huile d'olive Bidon 1 L "Le Tre Sorrelle" assemblage de 4 variétés d'olives
</t>
    </r>
    <r>
      <rPr>
        <sz val="14"/>
        <color theme="1"/>
        <rFont val="Calibri"/>
        <family val="2"/>
        <scheme val="minor"/>
      </rPr>
      <t>(beau fruité vert avec une note poivrée, idéale en condiment)</t>
    </r>
  </si>
  <si>
    <r>
      <t xml:space="preserve">Biscuits de cannelle conditionné en pot minimum 100g </t>
    </r>
    <r>
      <rPr>
        <b/>
        <sz val="14"/>
        <color rgb="FFFF0000"/>
        <rFont val="Calibri"/>
        <family val="2"/>
        <scheme val="minor"/>
      </rPr>
      <t>En promotion</t>
    </r>
  </si>
  <si>
    <r>
      <t xml:space="preserve">Biscuits de cannelle conditionné en grand pot minimum 200g </t>
    </r>
    <r>
      <rPr>
        <b/>
        <sz val="14"/>
        <color rgb="FFFF0000"/>
        <rFont val="Calibri"/>
        <family val="2"/>
        <scheme val="minor"/>
      </rPr>
      <t>En promotion</t>
    </r>
  </si>
  <si>
    <r>
      <t xml:space="preserve">Biscuits de Noel/cannelle 150g  </t>
    </r>
    <r>
      <rPr>
        <b/>
        <sz val="14"/>
        <color rgb="FFFF0000"/>
        <rFont val="Calibri"/>
        <family val="2"/>
        <scheme val="minor"/>
      </rPr>
      <t xml:space="preserve">En promotion </t>
    </r>
  </si>
  <si>
    <t xml:space="preserve">Terrine à la truite fumée 180g </t>
  </si>
  <si>
    <r>
      <rPr>
        <b/>
        <sz val="14"/>
        <color theme="1"/>
        <rFont val="Calibri"/>
        <family val="2"/>
        <scheme val="minor"/>
      </rPr>
      <t xml:space="preserve">Bière Napata 33cl : </t>
    </r>
    <r>
      <rPr>
        <sz val="14"/>
        <color theme="1"/>
        <rFont val="Calibri"/>
        <family val="2"/>
        <scheme val="minor"/>
      </rPr>
      <t>IPA, très houblonnée, arômes fruités épicés, 6,2%</t>
    </r>
  </si>
  <si>
    <t>Bière artisanale : Producteur INTO THE MALT à Saint-Gratien (95)</t>
  </si>
  <si>
    <r>
      <rPr>
        <b/>
        <sz val="14"/>
        <color theme="1"/>
        <rFont val="Calibri"/>
        <family val="2"/>
        <scheme val="minor"/>
      </rPr>
      <t>Bière Nature 33cl :</t>
    </r>
    <r>
      <rPr>
        <sz val="14"/>
        <color theme="1"/>
        <rFont val="Calibri"/>
        <family val="2"/>
        <scheme val="minor"/>
      </rPr>
      <t xml:space="preserve"> blonde Pale Ale, douce amertume, arôme agrumes</t>
    </r>
  </si>
  <si>
    <r>
      <rPr>
        <b/>
        <sz val="14"/>
        <color theme="1"/>
        <rFont val="Calibri"/>
        <family val="2"/>
        <scheme val="minor"/>
      </rPr>
      <t>Bière Konstanz 33cl :</t>
    </r>
    <r>
      <rPr>
        <sz val="14"/>
        <color theme="1"/>
        <rFont val="Calibri"/>
        <family val="2"/>
        <scheme val="minor"/>
      </rPr>
      <t xml:space="preserve"> blanche type Hefeweizen, infusée verveine et citron, acidulée</t>
    </r>
  </si>
  <si>
    <r>
      <rPr>
        <b/>
        <sz val="14"/>
        <color theme="1"/>
        <rFont val="Calibri"/>
        <family val="2"/>
        <scheme val="minor"/>
      </rPr>
      <t>Bière Golden Hour 33cl :</t>
    </r>
    <r>
      <rPr>
        <sz val="14"/>
        <color theme="1"/>
        <rFont val="Calibri"/>
        <family val="2"/>
        <scheme val="minor"/>
      </rPr>
      <t xml:space="preserve"> brune légère, infusée cacao, mûres et myrtilles</t>
    </r>
  </si>
  <si>
    <t>UNIQUEMENT DISPONIBLE POUR LES COMMANDES DE MERCREDI
SOUS RESERVE DU RESULTAT DE LA PECHE
Colis de poisson : équivaut à 2-3 repas pour 2 personnes, prêt à l'emploi, peut être composé de coquilles saint-jacques, filet de merlan, sole, maquereaux …</t>
  </si>
  <si>
    <t>Colis E de fromages spécial sans lait de vache : 3 morceaux</t>
  </si>
  <si>
    <t>BON DE COMMANDE DE PLANTES &amp; FLEURS</t>
  </si>
  <si>
    <t>Plant d'Aubergine</t>
  </si>
  <si>
    <t>Plant de Rhubarbe</t>
  </si>
  <si>
    <t>Plant de Sauge</t>
  </si>
  <si>
    <t>Plant de Thym serpolet</t>
  </si>
  <si>
    <t>Plant de Fraisier</t>
  </si>
  <si>
    <t>Plant de Poivrons</t>
  </si>
  <si>
    <t>Plant de Tomates</t>
  </si>
  <si>
    <t>Plant de Ciboulette</t>
  </si>
  <si>
    <t>Plant de Geranium</t>
  </si>
  <si>
    <t>Plant de Geranium lierre</t>
  </si>
  <si>
    <t>Plant d'impatientes</t>
  </si>
  <si>
    <t>Plant d'œillet d'inde</t>
  </si>
  <si>
    <t>Total plantes &amp; fleurs en euros</t>
  </si>
  <si>
    <t>Total muguet en euros</t>
  </si>
  <si>
    <t>Plantes &amp; Fleurs</t>
  </si>
  <si>
    <t>Total produits Plantes &amp; Fleurs en euros</t>
  </si>
  <si>
    <t>1 brin de muguet &amp; 1 rose</t>
  </si>
  <si>
    <t>3 brins de muguet en pot</t>
  </si>
  <si>
    <t>HILARIA Fleurs - Elisabeth fleuriste depuis 20 ans au Val d'Argenteuil vous propose</t>
  </si>
  <si>
    <t>ESAT LA MONTAGNE - Cormeilles en Parisis (95), et présent tous les samedis matins au marché de la Colonie (Argenteuil) vous propose des plants cultivés localement</t>
  </si>
  <si>
    <t>BON DE COMMANDE DES PRODUITS DU MARCHE DE LA COLONIE
POUR LA SEMAINE DU 02 mai au 08 mai</t>
  </si>
  <si>
    <r>
      <t xml:space="preserve">POUR COMMANDER, VOUS POUVEZ AU CHOIX
CONTACTER GERALDINE AU 06.11.21.20.96
OU REMPLIR CE BON DE COMMANDE CI-DESSOUS ET L'ENVOYER PAR MAIL A CONTACT@LABROUETTETOQUEE.COM
Les commandes sont ouvertes :
- jusqu'au </t>
    </r>
    <r>
      <rPr>
        <b/>
        <u/>
        <sz val="12"/>
        <color theme="1"/>
        <rFont val="Calibri"/>
        <family val="2"/>
        <scheme val="minor"/>
      </rPr>
      <t>lundi soir</t>
    </r>
    <r>
      <rPr>
        <b/>
        <sz val="12"/>
        <color theme="1"/>
        <rFont val="Calibri"/>
        <family val="2"/>
        <scheme val="minor"/>
      </rPr>
      <t xml:space="preserve"> pour une livraison le mercredi après-midi
- jusqu'au </t>
    </r>
    <r>
      <rPr>
        <b/>
        <u/>
        <sz val="12"/>
        <color theme="1"/>
        <rFont val="Calibri"/>
        <family val="2"/>
        <scheme val="minor"/>
      </rPr>
      <t>mercredi soir</t>
    </r>
    <r>
      <rPr>
        <b/>
        <sz val="12"/>
        <color theme="1"/>
        <rFont val="Calibri"/>
        <family val="2"/>
        <scheme val="minor"/>
      </rPr>
      <t xml:space="preserve"> pour une livraison le vendredi après-midi
Le paiement au choix :
- Par CB : lors de la livraison
- Par chèque (IDEAL CAR PAS DE FRAIS BANCAIRE POUR NOTRE ASSOCIATION) : vous remettez le chèque au livreur en évitant les contacts ! 
Aucun frais de livraison, il s'agit d'un service bénévole rendu aux habitants, nous faisons au mieux. Merci de votre patience et de votre compréhension
Si vous etes volontaires pour donner un coup de main pour les livraisons, un petit mot à contact@labrouettetoquee.com</t>
    </r>
  </si>
  <si>
    <r>
      <t xml:space="preserve">Biscuits au chocolat 150g </t>
    </r>
    <r>
      <rPr>
        <b/>
        <sz val="14"/>
        <color rgb="FFFF0000"/>
        <rFont val="Calibri"/>
        <family val="2"/>
        <scheme val="minor"/>
      </rPr>
      <t>en</t>
    </r>
    <r>
      <rPr>
        <b/>
        <sz val="14"/>
        <color theme="1"/>
        <rFont val="Calibri"/>
        <family val="2"/>
        <scheme val="minor"/>
      </rPr>
      <t xml:space="preserve"> </t>
    </r>
    <r>
      <rPr>
        <b/>
        <sz val="14"/>
        <color rgb="FFFF0000"/>
        <rFont val="Calibri"/>
        <family val="2"/>
        <scheme val="minor"/>
      </rPr>
      <t>rupture de stock</t>
    </r>
  </si>
  <si>
    <t>Huile tournesol 50 cl</t>
  </si>
  <si>
    <r>
      <t xml:space="preserve">Estival 180g : </t>
    </r>
    <r>
      <rPr>
        <sz val="14"/>
        <color theme="1"/>
        <rFont val="Calibri"/>
        <family val="2"/>
        <scheme val="minor"/>
      </rPr>
      <t>truite, fromage de chèvre, tomates séchées, basilic</t>
    </r>
  </si>
  <si>
    <r>
      <rPr>
        <b/>
        <sz val="14"/>
        <color theme="1"/>
        <rFont val="Calibri"/>
        <family val="2"/>
        <scheme val="minor"/>
      </rPr>
      <t>Jus de pommes 1L :</t>
    </r>
    <r>
      <rPr>
        <sz val="14"/>
        <color theme="1"/>
        <rFont val="Calibri"/>
        <family val="2"/>
        <scheme val="minor"/>
      </rPr>
      <t xml:space="preserve"> filtré </t>
    </r>
    <r>
      <rPr>
        <b/>
        <sz val="14"/>
        <color rgb="FFFF0000"/>
        <rFont val="Calibri"/>
        <family val="2"/>
        <scheme val="minor"/>
      </rPr>
      <t>en rupture de stock</t>
    </r>
  </si>
  <si>
    <r>
      <rPr>
        <b/>
        <sz val="14"/>
        <color theme="1"/>
        <rFont val="Calibri"/>
        <family val="2"/>
        <scheme val="minor"/>
      </rPr>
      <t xml:space="preserve">Bière blonde vénitienne 33cl : </t>
    </r>
    <r>
      <rPr>
        <sz val="14"/>
        <color theme="1"/>
        <rFont val="Calibri"/>
        <family val="2"/>
        <scheme val="minor"/>
      </rPr>
      <t xml:space="preserve">blonde maltée, pale ale, floral, 6% </t>
    </r>
    <r>
      <rPr>
        <b/>
        <sz val="14"/>
        <color rgb="FFFF0000"/>
        <rFont val="Calibri"/>
        <family val="2"/>
        <scheme val="minor"/>
      </rPr>
      <t>en rupture de stock</t>
    </r>
  </si>
  <si>
    <r>
      <rPr>
        <b/>
        <sz val="14"/>
        <color theme="1"/>
        <rFont val="Calibri"/>
        <family val="2"/>
        <scheme val="minor"/>
      </rPr>
      <t xml:space="preserve">Bière de froment "blanche" 75cl : </t>
    </r>
    <r>
      <rPr>
        <sz val="14"/>
        <color theme="1"/>
        <rFont val="Calibri"/>
        <family val="2"/>
        <scheme val="minor"/>
      </rPr>
      <t>allemande, rafraichissante, fruitée, 5%</t>
    </r>
  </si>
  <si>
    <r>
      <rPr>
        <b/>
        <sz val="14"/>
        <color theme="1"/>
        <rFont val="Calibri"/>
        <family val="2"/>
        <scheme val="minor"/>
      </rPr>
      <t>Bière de saison 75cl :</t>
    </r>
    <r>
      <rPr>
        <sz val="14"/>
        <color theme="1"/>
        <rFont val="Calibri"/>
        <family val="2"/>
        <scheme val="minor"/>
      </rPr>
      <t xml:space="preserve"> belge, acidulée, amertume, agrumes, 7%</t>
    </r>
  </si>
  <si>
    <r>
      <rPr>
        <b/>
        <sz val="14"/>
        <color theme="1"/>
        <rFont val="Calibri"/>
        <family val="2"/>
        <scheme val="minor"/>
      </rPr>
      <t>Bière d'hiver 75cl :</t>
    </r>
    <r>
      <rPr>
        <sz val="14"/>
        <color theme="1"/>
        <rFont val="Calibri"/>
        <family val="2"/>
        <scheme val="minor"/>
      </rPr>
      <t xml:space="preserve"> blonde forte refermentée au miel, non sucrée, 7%</t>
    </r>
  </si>
  <si>
    <r>
      <rPr>
        <b/>
        <sz val="14"/>
        <color theme="1"/>
        <rFont val="Calibri"/>
        <family val="2"/>
        <scheme val="minor"/>
      </rPr>
      <t xml:space="preserve">Bière blonde vénitienne 75cl : </t>
    </r>
    <r>
      <rPr>
        <sz val="14"/>
        <color theme="1"/>
        <rFont val="Calibri"/>
        <family val="2"/>
        <scheme val="minor"/>
      </rPr>
      <t>blonde maltée, pale ale, floral, 6%</t>
    </r>
  </si>
  <si>
    <t>Oignons blanc frais par botte</t>
  </si>
  <si>
    <t>Oignons jaunes par kilo</t>
  </si>
  <si>
    <t>Radis par botte</t>
  </si>
  <si>
    <t>Blettes par kilo</t>
  </si>
  <si>
    <t>Plant de Piment</t>
  </si>
  <si>
    <t>Plant de Courgette</t>
  </si>
  <si>
    <t>Plant de Concombre</t>
  </si>
  <si>
    <t>Plant de Persil</t>
  </si>
  <si>
    <t>Plant de Coriandre</t>
  </si>
  <si>
    <r>
      <rPr>
        <b/>
        <sz val="14"/>
        <color theme="1"/>
        <rFont val="Calibri"/>
        <family val="2"/>
        <scheme val="minor"/>
      </rPr>
      <t>Colis Eco :</t>
    </r>
    <r>
      <rPr>
        <sz val="14"/>
        <color theme="1"/>
        <rFont val="Calibri"/>
        <family val="2"/>
        <scheme val="minor"/>
      </rPr>
      <t xml:space="preserve"> 
2 biftecks hachés
2 escalopes de poulet
2 escalopes de dinde
2 cotes de porc
2 tranches de jambon
1 tranche de paté</t>
    </r>
  </si>
  <si>
    <r>
      <rPr>
        <b/>
        <sz val="14"/>
        <color theme="1"/>
        <rFont val="Calibri"/>
        <family val="2"/>
        <scheme val="minor"/>
      </rPr>
      <t>COLIS DE VIANDE No 1:</t>
    </r>
    <r>
      <rPr>
        <sz val="14"/>
        <color theme="1"/>
        <rFont val="Calibri"/>
        <family val="2"/>
        <scheme val="minor"/>
      </rPr>
      <t xml:space="preserve"> 
4 biftecks
800g bourguignon
600g sauté de veau s/os
4 escalopes de poulet
4 escalopes de dinde
4 cordons bleus
600g de blanquette volaille a/os</t>
    </r>
  </si>
  <si>
    <r>
      <rPr>
        <b/>
        <sz val="14"/>
        <color theme="1"/>
        <rFont val="Calibri"/>
        <family val="2"/>
        <scheme val="minor"/>
      </rPr>
      <t>COLIS DE VIANDE No 2 :</t>
    </r>
    <r>
      <rPr>
        <sz val="14"/>
        <color theme="1"/>
        <rFont val="Calibri"/>
        <family val="2"/>
        <scheme val="minor"/>
      </rPr>
      <t xml:space="preserve">
600 g de roti de bœuf
4 biftecks hachès
800g de bœuf mode
600g de rôti de veau
4 escalopes de poulet
600g de rôti de dinde
4 cuisses de poulet</t>
    </r>
  </si>
  <si>
    <t>Pour commander des plantes &amp; Fleurs locales cliquez ici</t>
  </si>
  <si>
    <r>
      <t xml:space="preserve">Pain Bis, farine de blé T80 variété ancienne </t>
    </r>
    <r>
      <rPr>
        <b/>
        <sz val="14"/>
        <color rgb="FFFF0000"/>
        <rFont val="Calibri"/>
        <family val="2"/>
        <scheme val="minor"/>
      </rPr>
      <t>ENVIRON</t>
    </r>
    <r>
      <rPr>
        <b/>
        <sz val="14"/>
        <color rgb="FF222222"/>
        <rFont val="Calibri"/>
        <family val="2"/>
        <scheme val="minor"/>
      </rPr>
      <t xml:space="preserve"> 400g</t>
    </r>
  </si>
  <si>
    <r>
      <t xml:space="preserve">Seigle, farine de seigle T80, avec des noix, </t>
    </r>
    <r>
      <rPr>
        <b/>
        <sz val="14"/>
        <color rgb="FFFF0000"/>
        <rFont val="Calibri"/>
        <family val="2"/>
        <scheme val="minor"/>
      </rPr>
      <t>ENVIRON</t>
    </r>
    <r>
      <rPr>
        <b/>
        <sz val="14"/>
        <color rgb="FF222222"/>
        <rFont val="Calibri"/>
        <family val="2"/>
        <scheme val="minor"/>
      </rPr>
      <t xml:space="preserve"> 400g</t>
    </r>
  </si>
  <si>
    <r>
      <t xml:space="preserve">Petit Epeautre, farine petit epeautre T130, sans gluten, ATTENTION UNIQUEMENT EN </t>
    </r>
    <r>
      <rPr>
        <b/>
        <sz val="14"/>
        <color rgb="FFFF0000"/>
        <rFont val="Calibri"/>
        <family val="2"/>
        <scheme val="minor"/>
      </rPr>
      <t>ENVIRON</t>
    </r>
    <r>
      <rPr>
        <b/>
        <sz val="14"/>
        <color rgb="FF222222"/>
        <rFont val="Calibri"/>
        <family val="2"/>
        <scheme val="minor"/>
      </rPr>
      <t xml:space="preserve"> 800g, </t>
    </r>
    <r>
      <rPr>
        <sz val="14"/>
        <color rgb="FF222222"/>
        <rFont val="Calibri"/>
        <family val="2"/>
        <scheme val="minor"/>
      </rPr>
      <t>idéal pour couper en tranche et congeler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</si>
</sst>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00\ _€"/>
    <numFmt numFmtId="166" formatCode="#,##0.00&quot; &quot;[$€-40C];[Red]&quot;-&quot;#,##0.00&quot; &quot;[$€-40C]"/>
    <numFmt numFmtId="167" formatCode="#,##0.00&quot; &quot;[$€-407];[Red]&quot;-&quot;#,##0.00&quot; &quot;[$€-407]"/>
  </numFmts>
  <fonts count="40" x14ac:knownFonts="1">
    <font>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20"/>
      <color theme="1"/>
      <name val="Calibri"/>
      <family val="2"/>
      <scheme val="minor"/>
    </font>
    <font>
      <b/>
      <sz val="18"/>
      <color theme="1"/>
      <name val="Calibri"/>
      <family val="2"/>
      <scheme val="minor"/>
    </font>
    <font>
      <sz val="18"/>
      <color theme="1"/>
      <name val="Calibri"/>
      <family val="2"/>
      <scheme val="minor"/>
    </font>
    <font>
      <b/>
      <sz val="14"/>
      <color rgb="FFFF0000"/>
      <name val="Calibri"/>
      <family val="2"/>
      <scheme val="minor"/>
    </font>
    <font>
      <b/>
      <sz val="12"/>
      <color theme="1"/>
      <name val="Calibri"/>
      <family val="2"/>
      <scheme val="minor"/>
    </font>
    <font>
      <sz val="14"/>
      <color theme="0"/>
      <name val="Calibri"/>
      <family val="2"/>
      <scheme val="minor"/>
    </font>
    <font>
      <u/>
      <sz val="11"/>
      <color theme="10"/>
      <name val="Calibri"/>
      <family val="2"/>
      <scheme val="minor"/>
    </font>
    <font>
      <b/>
      <sz val="24"/>
      <color theme="1"/>
      <name val="Calibri"/>
      <family val="2"/>
      <scheme val="minor"/>
    </font>
    <font>
      <b/>
      <sz val="14"/>
      <color rgb="FF222222"/>
      <name val="Calibri"/>
      <family val="2"/>
      <scheme val="minor"/>
    </font>
    <font>
      <sz val="11"/>
      <color theme="1"/>
      <name val="Arial"/>
      <family val="2"/>
    </font>
    <font>
      <b/>
      <sz val="15"/>
      <color theme="1"/>
      <name val="Nirmala UI"/>
      <family val="2"/>
    </font>
    <font>
      <b/>
      <sz val="11"/>
      <color theme="1"/>
      <name val="Arial"/>
      <family val="2"/>
    </font>
    <font>
      <b/>
      <sz val="12"/>
      <color theme="1"/>
      <name val="Nirmala UI"/>
      <family val="2"/>
    </font>
    <font>
      <b/>
      <sz val="12"/>
      <color theme="1"/>
      <name val="Arial"/>
      <family val="2"/>
    </font>
    <font>
      <sz val="10"/>
      <color theme="1"/>
      <name val="Nirmala UI"/>
      <family val="2"/>
    </font>
    <font>
      <sz val="10"/>
      <color theme="1"/>
      <name val="Arial"/>
      <family val="2"/>
    </font>
    <font>
      <b/>
      <sz val="14"/>
      <color theme="1"/>
      <name val="Arial"/>
      <family val="2"/>
    </font>
    <font>
      <b/>
      <i/>
      <sz val="15"/>
      <color theme="1"/>
      <name val="Nirmala UI"/>
      <family val="2"/>
    </font>
    <font>
      <sz val="11"/>
      <color rgb="FFFF6600"/>
      <name val="Arial"/>
      <family val="2"/>
    </font>
    <font>
      <b/>
      <sz val="14"/>
      <color rgb="FF000000"/>
      <name val="Nirmala UI"/>
      <family val="2"/>
    </font>
    <font>
      <sz val="11"/>
      <color theme="1"/>
      <name val="Nirmala UI"/>
      <family val="2"/>
    </font>
    <font>
      <i/>
      <sz val="11"/>
      <color theme="1"/>
      <name val="Arial"/>
      <family val="2"/>
    </font>
    <font>
      <sz val="14"/>
      <color theme="1"/>
      <name val="Arial"/>
      <family val="2"/>
    </font>
    <font>
      <b/>
      <i/>
      <sz val="16"/>
      <color theme="1"/>
      <name val="Arial"/>
      <family val="2"/>
    </font>
    <font>
      <b/>
      <i/>
      <u/>
      <sz val="11"/>
      <color theme="1"/>
      <name val="Arial"/>
      <family val="2"/>
    </font>
    <font>
      <u/>
      <sz val="14"/>
      <color theme="0"/>
      <name val="Calibri"/>
      <family val="2"/>
      <scheme val="minor"/>
    </font>
    <font>
      <sz val="14"/>
      <color rgb="FF222222"/>
      <name val="Calibri"/>
      <family val="2"/>
      <scheme val="minor"/>
    </font>
    <font>
      <sz val="11"/>
      <color theme="0"/>
      <name val="Calibri"/>
      <family val="2"/>
      <scheme val="minor"/>
    </font>
    <font>
      <b/>
      <sz val="18"/>
      <color theme="0"/>
      <name val="Calibri"/>
      <family val="2"/>
      <scheme val="minor"/>
    </font>
    <font>
      <sz val="14"/>
      <color rgb="FFFF0000"/>
      <name val="Calibri"/>
      <family val="2"/>
      <scheme val="minor"/>
    </font>
    <font>
      <b/>
      <sz val="14"/>
      <color theme="0"/>
      <name val="Calibri"/>
      <family val="2"/>
      <scheme val="minor"/>
    </font>
    <font>
      <u/>
      <sz val="14"/>
      <color theme="10"/>
      <name val="Calibri"/>
      <family val="2"/>
      <scheme val="minor"/>
    </font>
    <font>
      <u/>
      <sz val="14"/>
      <color theme="1"/>
      <name val="Calibri"/>
      <family val="2"/>
      <scheme val="minor"/>
    </font>
    <font>
      <b/>
      <sz val="18"/>
      <name val="Calibri"/>
      <family val="2"/>
      <scheme val="minor"/>
    </font>
    <font>
      <b/>
      <u/>
      <sz val="12"/>
      <color theme="1"/>
      <name val="Calibri"/>
      <family val="2"/>
      <scheme val="minor"/>
    </font>
    <font>
      <sz val="72"/>
      <color theme="1"/>
      <name val="Calibri"/>
      <family val="2"/>
      <scheme val="minor"/>
    </font>
  </fonts>
  <fills count="25">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rgb="FFFF0000"/>
        <bgColor indexed="64"/>
      </patternFill>
    </fill>
    <fill>
      <patternFill patternType="solid">
        <fgColor theme="9" tint="-0.249977111117893"/>
        <bgColor indexed="64"/>
      </patternFill>
    </fill>
    <fill>
      <patternFill patternType="solid">
        <fgColor rgb="FFFF6600"/>
        <bgColor rgb="FFFF6600"/>
      </patternFill>
    </fill>
    <fill>
      <patternFill patternType="solid">
        <fgColor rgb="FFFFFFFF"/>
        <bgColor rgb="FFFFFFFF"/>
      </patternFill>
    </fill>
    <fill>
      <patternFill patternType="solid">
        <fgColor rgb="FFFFC000"/>
        <bgColor indexed="64"/>
      </patternFill>
    </fill>
    <fill>
      <patternFill patternType="solid">
        <fgColor rgb="FF92D050"/>
        <bgColor indexed="64"/>
      </patternFill>
    </fill>
    <fill>
      <patternFill patternType="solid">
        <fgColor theme="2" tint="-0.499984740745262"/>
        <bgColor indexed="64"/>
      </patternFill>
    </fill>
    <fill>
      <patternFill patternType="solid">
        <fgColor rgb="FF97FFC6"/>
        <bgColor indexed="64"/>
      </patternFill>
    </fill>
    <fill>
      <patternFill patternType="solid">
        <fgColor rgb="FF33D600"/>
        <bgColor indexed="64"/>
      </patternFill>
    </fill>
    <fill>
      <patternFill patternType="solid">
        <fgColor theme="5" tint="-0.249977111117893"/>
        <bgColor indexed="64"/>
      </patternFill>
    </fill>
    <fill>
      <patternFill patternType="solid">
        <fgColor theme="8" tint="0.59996337778862885"/>
        <bgColor indexed="64"/>
      </patternFill>
    </fill>
    <fill>
      <patternFill patternType="solid">
        <fgColor rgb="FF00B0F0"/>
        <bgColor indexed="64"/>
      </patternFill>
    </fill>
    <fill>
      <patternFill patternType="solid">
        <fgColor theme="6"/>
        <bgColor indexed="64"/>
      </patternFill>
    </fill>
    <fill>
      <patternFill patternType="solid">
        <fgColor rgb="FF00B050"/>
        <bgColor indexed="64"/>
      </patternFill>
    </fill>
  </fills>
  <borders count="44">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top/>
      <bottom style="thin">
        <color auto="1"/>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right/>
      <top/>
      <bottom style="hair">
        <color auto="1"/>
      </bottom>
      <diagonal/>
    </border>
    <border>
      <left/>
      <right style="thin">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s>
  <cellStyleXfs count="7">
    <xf numFmtId="0" fontId="0" fillId="0" borderId="0"/>
    <xf numFmtId="0" fontId="10" fillId="0" borderId="0" applyNumberFormat="0" applyFill="0" applyBorder="0" applyAlignment="0" applyProtection="0"/>
    <xf numFmtId="0" fontId="13" fillId="0" borderId="0"/>
    <xf numFmtId="0" fontId="27" fillId="0" borderId="0">
      <alignment horizontal="center"/>
    </xf>
    <xf numFmtId="0" fontId="27" fillId="0" borderId="0">
      <alignment horizontal="center" textRotation="90"/>
    </xf>
    <xf numFmtId="0" fontId="28" fillId="0" borderId="0"/>
    <xf numFmtId="167" fontId="28" fillId="0" borderId="0"/>
  </cellStyleXfs>
  <cellXfs count="388">
    <xf numFmtId="0" fontId="0" fillId="0" borderId="0" xfId="0"/>
    <xf numFmtId="0" fontId="1" fillId="0" borderId="0" xfId="0" applyFont="1"/>
    <xf numFmtId="0" fontId="1" fillId="0" borderId="0" xfId="0" applyFont="1" applyAlignment="1">
      <alignment horizontal="center" vertical="center"/>
    </xf>
    <xf numFmtId="0" fontId="2" fillId="0" borderId="0" xfId="0" applyFont="1"/>
    <xf numFmtId="0" fontId="1" fillId="0" borderId="0" xfId="0" applyFont="1" applyBorder="1" applyAlignment="1">
      <alignment horizontal="center" vertical="center"/>
    </xf>
    <xf numFmtId="0" fontId="2" fillId="0" borderId="0" xfId="0" applyFont="1" applyAlignment="1">
      <alignment wrapText="1"/>
    </xf>
    <xf numFmtId="0" fontId="3" fillId="0" borderId="0" xfId="0" applyFont="1"/>
    <xf numFmtId="0" fontId="3" fillId="0" borderId="7" xfId="0" applyFont="1" applyBorder="1"/>
    <xf numFmtId="0" fontId="3" fillId="2" borderId="6" xfId="0" applyFont="1" applyFill="1" applyBorder="1" applyAlignment="1" applyProtection="1">
      <alignment horizontal="center" vertical="center"/>
      <protection locked="0"/>
    </xf>
    <xf numFmtId="164" fontId="3" fillId="0" borderId="6" xfId="0" applyNumberFormat="1" applyFont="1" applyBorder="1" applyAlignment="1">
      <alignment horizontal="center" vertical="center"/>
    </xf>
    <xf numFmtId="164" fontId="3" fillId="0" borderId="8" xfId="0" applyNumberFormat="1" applyFont="1" applyBorder="1" applyAlignment="1">
      <alignment horizontal="center" vertical="center"/>
    </xf>
    <xf numFmtId="0" fontId="2" fillId="0" borderId="7" xfId="0" applyFont="1" applyBorder="1"/>
    <xf numFmtId="165" fontId="3" fillId="0" borderId="6" xfId="0" applyNumberFormat="1" applyFont="1" applyBorder="1" applyAlignment="1">
      <alignment horizontal="center" vertical="center"/>
    </xf>
    <xf numFmtId="165" fontId="3" fillId="0" borderId="8" xfId="0" applyNumberFormat="1" applyFont="1" applyBorder="1" applyAlignment="1">
      <alignment horizontal="center" vertical="center"/>
    </xf>
    <xf numFmtId="0" fontId="3" fillId="5" borderId="6"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8" xfId="0" applyFont="1" applyFill="1" applyBorder="1" applyAlignment="1">
      <alignment horizontal="center" vertical="center"/>
    </xf>
    <xf numFmtId="0" fontId="3" fillId="5" borderId="7" xfId="0" applyFont="1" applyFill="1" applyBorder="1" applyAlignment="1">
      <alignment horizontal="left" vertical="center"/>
    </xf>
    <xf numFmtId="0" fontId="3" fillId="6" borderId="7" xfId="0" applyFont="1" applyFill="1" applyBorder="1" applyAlignment="1">
      <alignment horizontal="left" vertical="center"/>
    </xf>
    <xf numFmtId="0" fontId="3" fillId="7" borderId="6"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7" xfId="0" applyFont="1" applyFill="1" applyBorder="1" applyAlignment="1">
      <alignment horizontal="left" vertical="center"/>
    </xf>
    <xf numFmtId="0" fontId="3" fillId="8" borderId="6"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7" xfId="0" applyFont="1" applyFill="1" applyBorder="1" applyAlignment="1">
      <alignment horizontal="left" vertical="center"/>
    </xf>
    <xf numFmtId="164" fontId="5" fillId="5" borderId="4" xfId="0" applyNumberFormat="1" applyFont="1" applyFill="1" applyBorder="1" applyAlignment="1">
      <alignment horizontal="center" vertical="center"/>
    </xf>
    <xf numFmtId="164" fontId="5" fillId="7" borderId="4" xfId="0" applyNumberFormat="1" applyFont="1" applyFill="1" applyBorder="1" applyAlignment="1">
      <alignment horizontal="center" vertical="center"/>
    </xf>
    <xf numFmtId="164" fontId="5" fillId="9" borderId="4" xfId="0" applyNumberFormat="1" applyFont="1" applyFill="1" applyBorder="1" applyAlignment="1">
      <alignment horizontal="center" vertical="center"/>
    </xf>
    <xf numFmtId="164" fontId="5" fillId="6" borderId="4" xfId="0" applyNumberFormat="1" applyFont="1" applyFill="1" applyBorder="1" applyAlignment="1">
      <alignment horizontal="center" vertical="center"/>
    </xf>
    <xf numFmtId="164" fontId="5" fillId="8" borderId="4" xfId="0" applyNumberFormat="1" applyFont="1" applyFill="1" applyBorder="1" applyAlignment="1">
      <alignment horizontal="center" vertical="center"/>
    </xf>
    <xf numFmtId="0" fontId="4" fillId="4" borderId="0" xfId="0" applyFont="1" applyFill="1" applyBorder="1" applyAlignment="1"/>
    <xf numFmtId="0" fontId="3" fillId="4" borderId="0" xfId="0" applyFont="1" applyFill="1" applyBorder="1" applyAlignment="1"/>
    <xf numFmtId="0" fontId="3" fillId="4" borderId="0" xfId="0" applyFont="1" applyFill="1" applyBorder="1" applyAlignment="1" applyProtection="1">
      <protection locked="0"/>
    </xf>
    <xf numFmtId="0" fontId="0" fillId="4" borderId="0" xfId="0" applyFont="1" applyFill="1" applyBorder="1" applyAlignment="1"/>
    <xf numFmtId="0" fontId="0" fillId="4" borderId="0" xfId="0" applyFont="1" applyFill="1" applyBorder="1" applyAlignment="1" applyProtection="1">
      <protection locked="0"/>
    </xf>
    <xf numFmtId="164" fontId="6" fillId="3" borderId="4" xfId="0" applyNumberFormat="1" applyFont="1" applyFill="1" applyBorder="1" applyAlignment="1">
      <alignment horizontal="center" vertical="center"/>
    </xf>
    <xf numFmtId="164" fontId="5" fillId="11" borderId="4" xfId="0" applyNumberFormat="1" applyFont="1" applyFill="1" applyBorder="1" applyAlignment="1">
      <alignment horizontal="center" vertical="center"/>
    </xf>
    <xf numFmtId="0" fontId="3" fillId="0" borderId="7" xfId="0" applyFont="1" applyBorder="1" applyAlignment="1">
      <alignment horizontal="left" vertical="center" wrapText="1"/>
    </xf>
    <xf numFmtId="0" fontId="13" fillId="0" borderId="0" xfId="2"/>
    <xf numFmtId="0" fontId="14" fillId="0" borderId="0" xfId="2" applyFont="1"/>
    <xf numFmtId="0" fontId="15" fillId="0" borderId="0" xfId="2" applyFont="1" applyAlignment="1">
      <alignment horizontal="center"/>
    </xf>
    <xf numFmtId="0" fontId="13" fillId="0" borderId="0" xfId="2" applyFont="1"/>
    <xf numFmtId="0" fontId="15" fillId="0" borderId="0" xfId="2" applyFont="1"/>
    <xf numFmtId="0" fontId="16" fillId="0" borderId="0" xfId="2" applyFont="1" applyAlignment="1">
      <alignment horizontal="center"/>
    </xf>
    <xf numFmtId="0" fontId="17" fillId="0" borderId="0" xfId="2" applyFont="1" applyAlignment="1">
      <alignment horizontal="center"/>
    </xf>
    <xf numFmtId="166" fontId="13" fillId="0" borderId="24" xfId="2" applyNumberFormat="1" applyBorder="1" applyAlignment="1">
      <alignment horizontal="center"/>
    </xf>
    <xf numFmtId="0" fontId="18" fillId="0" borderId="25" xfId="2" applyFont="1" applyBorder="1"/>
    <xf numFmtId="166" fontId="19" fillId="0" borderId="26" xfId="2" applyNumberFormat="1" applyFont="1" applyBorder="1" applyAlignment="1">
      <alignment horizontal="center"/>
    </xf>
    <xf numFmtId="0" fontId="19" fillId="0" borderId="27" xfId="2" applyFont="1" applyBorder="1"/>
    <xf numFmtId="0" fontId="13" fillId="13" borderId="26" xfId="2" applyFill="1" applyBorder="1"/>
    <xf numFmtId="0" fontId="14" fillId="13" borderId="27" xfId="2" applyFont="1" applyFill="1" applyBorder="1" applyAlignment="1">
      <alignment horizontal="center"/>
    </xf>
    <xf numFmtId="166" fontId="13" fillId="0" borderId="26" xfId="2" applyNumberFormat="1" applyBorder="1" applyAlignment="1">
      <alignment horizontal="center"/>
    </xf>
    <xf numFmtId="0" fontId="18" fillId="0" borderId="27" xfId="2" applyFont="1" applyBorder="1" applyAlignment="1">
      <alignment horizontal="left"/>
    </xf>
    <xf numFmtId="0" fontId="19" fillId="0" borderId="27" xfId="2" applyFont="1" applyBorder="1" applyAlignment="1">
      <alignment horizontal="left"/>
    </xf>
    <xf numFmtId="0" fontId="18" fillId="0" borderId="27" xfId="2" applyFont="1" applyBorder="1"/>
    <xf numFmtId="0" fontId="20" fillId="13" borderId="27" xfId="2" applyFont="1" applyFill="1" applyBorder="1" applyAlignment="1">
      <alignment horizontal="center"/>
    </xf>
    <xf numFmtId="0" fontId="13" fillId="0" borderId="27" xfId="2" applyFont="1" applyBorder="1"/>
    <xf numFmtId="0" fontId="13" fillId="0" borderId="27" xfId="2" applyFont="1" applyBorder="1" applyAlignment="1">
      <alignment horizontal="left"/>
    </xf>
    <xf numFmtId="0" fontId="22" fillId="13" borderId="26" xfId="2" applyFont="1" applyFill="1" applyBorder="1"/>
    <xf numFmtId="0" fontId="23" fillId="13" borderId="27" xfId="2" applyFont="1" applyFill="1" applyBorder="1" applyAlignment="1">
      <alignment horizontal="center"/>
    </xf>
    <xf numFmtId="0" fontId="13" fillId="13" borderId="26" xfId="2" applyFill="1" applyBorder="1" applyAlignment="1">
      <alignment horizontal="center"/>
    </xf>
    <xf numFmtId="0" fontId="13" fillId="14" borderId="0" xfId="2" applyFill="1"/>
    <xf numFmtId="0" fontId="13" fillId="14" borderId="26" xfId="2" applyFill="1" applyBorder="1" applyAlignment="1">
      <alignment horizontal="center"/>
    </xf>
    <xf numFmtId="0" fontId="25" fillId="14" borderId="27" xfId="2" applyFont="1" applyFill="1" applyBorder="1" applyAlignment="1">
      <alignment horizontal="center"/>
    </xf>
    <xf numFmtId="0" fontId="13" fillId="14" borderId="26" xfId="2" applyFill="1" applyBorder="1"/>
    <xf numFmtId="0" fontId="26" fillId="14" borderId="27" xfId="2" applyFont="1" applyFill="1" applyBorder="1" applyAlignment="1">
      <alignment horizontal="center"/>
    </xf>
    <xf numFmtId="0" fontId="20" fillId="14" borderId="27" xfId="2" applyFont="1" applyFill="1" applyBorder="1" applyAlignment="1">
      <alignment horizontal="center"/>
    </xf>
    <xf numFmtId="0" fontId="13" fillId="14" borderId="28" xfId="2" applyFill="1" applyBorder="1"/>
    <xf numFmtId="0" fontId="20" fillId="14" borderId="29" xfId="2" applyFont="1" applyFill="1" applyBorder="1" applyAlignment="1">
      <alignment horizontal="center"/>
    </xf>
    <xf numFmtId="0" fontId="3" fillId="15" borderId="11" xfId="0" applyFont="1" applyFill="1" applyBorder="1" applyAlignment="1">
      <alignment horizontal="left" vertical="center"/>
    </xf>
    <xf numFmtId="0" fontId="3" fillId="15" borderId="10" xfId="0" applyFont="1" applyFill="1" applyBorder="1" applyAlignment="1">
      <alignment horizontal="center" vertical="center"/>
    </xf>
    <xf numFmtId="164" fontId="5" fillId="15" borderId="4" xfId="0" applyNumberFormat="1" applyFont="1" applyFill="1" applyBorder="1" applyAlignment="1">
      <alignment horizontal="center" vertical="center"/>
    </xf>
    <xf numFmtId="0" fontId="2" fillId="0" borderId="7" xfId="0" applyFont="1" applyBorder="1" applyAlignment="1">
      <alignment horizontal="left" vertical="center" wrapText="1"/>
    </xf>
    <xf numFmtId="0" fontId="3" fillId="16" borderId="11" xfId="0" applyFont="1" applyFill="1" applyBorder="1" applyAlignment="1">
      <alignment horizontal="left" vertical="center"/>
    </xf>
    <xf numFmtId="0" fontId="3" fillId="16" borderId="10" xfId="0" applyFont="1" applyFill="1" applyBorder="1" applyAlignment="1">
      <alignment horizontal="center" vertical="center"/>
    </xf>
    <xf numFmtId="0" fontId="3" fillId="16" borderId="9" xfId="0" applyFont="1" applyFill="1" applyBorder="1" applyAlignment="1">
      <alignment horizontal="center" vertical="center"/>
    </xf>
    <xf numFmtId="164" fontId="5" fillId="16" borderId="4" xfId="0" applyNumberFormat="1" applyFont="1" applyFill="1" applyBorder="1" applyAlignment="1">
      <alignment horizontal="center" vertical="center"/>
    </xf>
    <xf numFmtId="164" fontId="5" fillId="17" borderId="4" xfId="0" applyNumberFormat="1" applyFont="1" applyFill="1" applyBorder="1" applyAlignment="1">
      <alignment horizontal="center" vertical="center"/>
    </xf>
    <xf numFmtId="0" fontId="3" fillId="0" borderId="0" xfId="0" applyFont="1" applyAlignment="1" applyProtection="1">
      <alignment horizontal="center" vertical="center"/>
    </xf>
    <xf numFmtId="0" fontId="4" fillId="4" borderId="0" xfId="0" applyFont="1" applyFill="1" applyBorder="1" applyAlignment="1" applyProtection="1"/>
    <xf numFmtId="0" fontId="3" fillId="4" borderId="0" xfId="0" applyFont="1" applyFill="1" applyBorder="1" applyAlignment="1" applyProtection="1">
      <alignment horizontal="right" vertical="center"/>
    </xf>
    <xf numFmtId="164" fontId="6" fillId="3" borderId="4" xfId="0" applyNumberFormat="1" applyFont="1" applyFill="1" applyBorder="1" applyAlignment="1" applyProtection="1">
      <alignment horizontal="center" vertical="center"/>
    </xf>
    <xf numFmtId="0" fontId="3" fillId="0" borderId="7" xfId="0" applyFont="1" applyBorder="1" applyProtection="1"/>
    <xf numFmtId="164" fontId="3" fillId="0" borderId="6" xfId="0" applyNumberFormat="1" applyFont="1" applyBorder="1" applyAlignment="1" applyProtection="1">
      <alignment horizontal="center" vertical="center"/>
    </xf>
    <xf numFmtId="0" fontId="3" fillId="0" borderId="6" xfId="0" applyFont="1" applyFill="1" applyBorder="1" applyAlignment="1" applyProtection="1">
      <alignment horizontal="center" vertical="center"/>
    </xf>
    <xf numFmtId="164" fontId="3" fillId="0" borderId="8" xfId="0" applyNumberFormat="1" applyFont="1" applyBorder="1" applyAlignment="1" applyProtection="1">
      <alignment horizontal="center" vertical="center"/>
    </xf>
    <xf numFmtId="164" fontId="5" fillId="10" borderId="4" xfId="0" applyNumberFormat="1" applyFont="1" applyFill="1" applyBorder="1" applyAlignment="1" applyProtection="1">
      <alignment horizontal="center" vertical="center"/>
    </xf>
    <xf numFmtId="164" fontId="5" fillId="5" borderId="4" xfId="0" applyNumberFormat="1" applyFont="1" applyFill="1" applyBorder="1" applyAlignment="1" applyProtection="1">
      <alignment horizontal="center" vertical="center"/>
    </xf>
    <xf numFmtId="164" fontId="5" fillId="6" borderId="4" xfId="0" applyNumberFormat="1" applyFont="1" applyFill="1" applyBorder="1" applyAlignment="1" applyProtection="1">
      <alignment horizontal="center" vertical="center"/>
    </xf>
    <xf numFmtId="165" fontId="3" fillId="0" borderId="6" xfId="0" applyNumberFormat="1" applyFont="1" applyBorder="1" applyAlignment="1" applyProtection="1">
      <alignment horizontal="center" vertical="center"/>
    </xf>
    <xf numFmtId="165" fontId="3" fillId="0" borderId="8" xfId="0" applyNumberFormat="1" applyFont="1" applyBorder="1" applyAlignment="1" applyProtection="1">
      <alignment horizontal="center" vertical="center"/>
    </xf>
    <xf numFmtId="164" fontId="5" fillId="7" borderId="4" xfId="0" applyNumberFormat="1" applyFont="1" applyFill="1" applyBorder="1" applyAlignment="1" applyProtection="1">
      <alignment horizontal="center" vertical="center"/>
    </xf>
    <xf numFmtId="164" fontId="5" fillId="8" borderId="4" xfId="0" applyNumberFormat="1" applyFont="1" applyFill="1" applyBorder="1" applyAlignment="1" applyProtection="1">
      <alignment horizontal="center" vertical="center"/>
    </xf>
    <xf numFmtId="164" fontId="5" fillId="9" borderId="4" xfId="0" applyNumberFormat="1" applyFont="1" applyFill="1" applyBorder="1" applyAlignment="1" applyProtection="1">
      <alignment horizontal="center" vertical="center"/>
    </xf>
    <xf numFmtId="0" fontId="3" fillId="0" borderId="7" xfId="0" applyFont="1" applyBorder="1" applyAlignment="1" applyProtection="1">
      <alignment horizontal="left" vertical="center" wrapText="1"/>
    </xf>
    <xf numFmtId="164" fontId="5" fillId="11" borderId="4" xfId="0" applyNumberFormat="1" applyFont="1" applyFill="1" applyBorder="1" applyAlignment="1" applyProtection="1">
      <alignment horizontal="center" vertical="center"/>
    </xf>
    <xf numFmtId="0" fontId="30" fillId="0" borderId="0" xfId="0" applyFont="1" applyAlignment="1" applyProtection="1">
      <alignment horizontal="left" vertical="center"/>
    </xf>
    <xf numFmtId="164" fontId="5" fillId="15" borderId="4" xfId="0" applyNumberFormat="1" applyFont="1" applyFill="1" applyBorder="1" applyAlignment="1" applyProtection="1">
      <alignment horizontal="center" vertical="center"/>
    </xf>
    <xf numFmtId="164" fontId="5" fillId="16" borderId="4" xfId="0" applyNumberFormat="1" applyFont="1" applyFill="1" applyBorder="1" applyAlignment="1" applyProtection="1">
      <alignment horizontal="center" vertical="center"/>
    </xf>
    <xf numFmtId="164" fontId="5" fillId="17" borderId="4" xfId="0" applyNumberFormat="1" applyFont="1" applyFill="1" applyBorder="1" applyAlignment="1" applyProtection="1">
      <alignment horizontal="center" vertical="center"/>
    </xf>
    <xf numFmtId="0" fontId="0" fillId="0" borderId="0" xfId="0" applyProtection="1"/>
    <xf numFmtId="164" fontId="5" fillId="3" borderId="34" xfId="0" applyNumberFormat="1" applyFont="1" applyFill="1" applyBorder="1" applyAlignment="1" applyProtection="1">
      <alignment horizontal="center" vertical="center"/>
    </xf>
    <xf numFmtId="0" fontId="2" fillId="0" borderId="7" xfId="0" applyFont="1" applyBorder="1" applyAlignment="1">
      <alignment vertical="center"/>
    </xf>
    <xf numFmtId="0" fontId="9" fillId="10" borderId="7" xfId="0" applyFont="1" applyFill="1" applyBorder="1" applyAlignment="1">
      <alignment horizontal="left" vertical="center"/>
    </xf>
    <xf numFmtId="0" fontId="9" fillId="10" borderId="6" xfId="0" applyFont="1" applyFill="1" applyBorder="1" applyAlignment="1">
      <alignment horizontal="center" vertical="center"/>
    </xf>
    <xf numFmtId="0" fontId="9" fillId="10" borderId="8" xfId="0" applyFont="1" applyFill="1" applyBorder="1" applyAlignment="1">
      <alignment horizontal="center" vertical="center"/>
    </xf>
    <xf numFmtId="164" fontId="32" fillId="10" borderId="4" xfId="0" applyNumberFormat="1" applyFont="1" applyFill="1" applyBorder="1" applyAlignment="1">
      <alignment horizontal="center" vertical="center"/>
    </xf>
    <xf numFmtId="0" fontId="9" fillId="9" borderId="7" xfId="0" applyFont="1" applyFill="1" applyBorder="1" applyAlignment="1">
      <alignment horizontal="left" vertical="center"/>
    </xf>
    <xf numFmtId="0" fontId="9" fillId="9" borderId="6" xfId="0" applyFont="1" applyFill="1" applyBorder="1" applyAlignment="1">
      <alignment horizontal="center" vertical="center"/>
    </xf>
    <xf numFmtId="0" fontId="9" fillId="9" borderId="8" xfId="0" applyFont="1" applyFill="1" applyBorder="1" applyAlignment="1">
      <alignment horizontal="center" vertical="center"/>
    </xf>
    <xf numFmtId="0" fontId="9" fillId="11" borderId="11" xfId="0" applyFont="1" applyFill="1" applyBorder="1" applyAlignment="1">
      <alignment horizontal="left" vertical="center"/>
    </xf>
    <xf numFmtId="0" fontId="9" fillId="11" borderId="10" xfId="0" applyFont="1" applyFill="1" applyBorder="1" applyAlignment="1">
      <alignment horizontal="center" vertical="center"/>
    </xf>
    <xf numFmtId="0" fontId="9" fillId="11" borderId="9" xfId="0" applyFont="1" applyFill="1" applyBorder="1" applyAlignment="1">
      <alignment horizontal="center" vertical="center"/>
    </xf>
    <xf numFmtId="0" fontId="9" fillId="17" borderId="11" xfId="0" applyFont="1" applyFill="1" applyBorder="1" applyAlignment="1">
      <alignment horizontal="left" vertical="center"/>
    </xf>
    <xf numFmtId="0" fontId="9" fillId="17" borderId="10" xfId="0" applyFont="1" applyFill="1" applyBorder="1" applyAlignment="1">
      <alignment horizontal="center" vertical="center"/>
    </xf>
    <xf numFmtId="0" fontId="9" fillId="17" borderId="9" xfId="0" applyFont="1" applyFill="1" applyBorder="1" applyAlignment="1">
      <alignment horizontal="center" vertical="center"/>
    </xf>
    <xf numFmtId="0" fontId="9" fillId="15" borderId="9" xfId="0" applyFont="1" applyFill="1" applyBorder="1" applyAlignment="1">
      <alignment horizontal="center" vertical="center"/>
    </xf>
    <xf numFmtId="0" fontId="3" fillId="5" borderId="11" xfId="0" applyFont="1" applyFill="1" applyBorder="1" applyAlignment="1">
      <alignment horizontal="left" vertical="center"/>
    </xf>
    <xf numFmtId="0" fontId="3" fillId="5" borderId="10" xfId="0" applyFont="1" applyFill="1" applyBorder="1" applyAlignment="1">
      <alignment horizontal="center" vertical="center"/>
    </xf>
    <xf numFmtId="0" fontId="3" fillId="5" borderId="9" xfId="0" applyFont="1" applyFill="1" applyBorder="1" applyAlignment="1">
      <alignment horizontal="center" vertical="center"/>
    </xf>
    <xf numFmtId="164" fontId="5" fillId="19" borderId="37" xfId="0" applyNumberFormat="1" applyFont="1" applyFill="1" applyBorder="1" applyAlignment="1">
      <alignment horizontal="center" vertical="center"/>
    </xf>
    <xf numFmtId="0" fontId="2" fillId="0" borderId="7" xfId="0" applyFont="1" applyBorder="1" applyAlignment="1">
      <alignment horizontal="left" vertical="center"/>
    </xf>
    <xf numFmtId="0" fontId="2" fillId="0" borderId="12" xfId="0" applyFont="1" applyBorder="1" applyAlignment="1">
      <alignment horizontal="left" vertical="center" wrapText="1"/>
    </xf>
    <xf numFmtId="164" fontId="3" fillId="0" borderId="5" xfId="0" applyNumberFormat="1" applyFont="1" applyBorder="1" applyAlignment="1">
      <alignment horizontal="center" vertical="center"/>
    </xf>
    <xf numFmtId="0" fontId="3" fillId="2" borderId="5" xfId="0" applyFont="1" applyFill="1" applyBorder="1" applyAlignment="1" applyProtection="1">
      <alignment horizontal="center" vertical="center"/>
      <protection locked="0"/>
    </xf>
    <xf numFmtId="0" fontId="12" fillId="0" borderId="7" xfId="0" applyFont="1" applyBorder="1" applyAlignment="1">
      <alignment horizontal="left" vertical="center"/>
    </xf>
    <xf numFmtId="0" fontId="12" fillId="0" borderId="7" xfId="0" applyFont="1" applyBorder="1" applyAlignment="1">
      <alignment horizontal="left" vertical="center" wrapText="1"/>
    </xf>
    <xf numFmtId="164" fontId="5" fillId="19" borderId="37" xfId="0" applyNumberFormat="1" applyFont="1" applyFill="1" applyBorder="1" applyAlignment="1" applyProtection="1">
      <alignment horizontal="center" vertical="center"/>
    </xf>
    <xf numFmtId="0" fontId="3" fillId="0" borderId="7" xfId="0" applyFont="1" applyBorder="1" applyAlignment="1" applyProtection="1">
      <alignment horizontal="left" vertical="center"/>
    </xf>
    <xf numFmtId="164" fontId="3" fillId="9" borderId="17" xfId="0" applyNumberFormat="1" applyFont="1" applyFill="1" applyBorder="1" applyAlignment="1" applyProtection="1">
      <alignment horizontal="center" vertical="center"/>
    </xf>
    <xf numFmtId="164" fontId="9" fillId="11" borderId="17" xfId="0" applyNumberFormat="1" applyFont="1" applyFill="1" applyBorder="1" applyAlignment="1" applyProtection="1">
      <alignment horizontal="center" vertical="center"/>
    </xf>
    <xf numFmtId="164" fontId="3" fillId="5" borderId="17" xfId="0" applyNumberFormat="1" applyFont="1" applyFill="1" applyBorder="1" applyAlignment="1" applyProtection="1">
      <alignment horizontal="center" vertical="center"/>
    </xf>
    <xf numFmtId="164" fontId="3" fillId="16" borderId="17" xfId="0" applyNumberFormat="1" applyFont="1" applyFill="1" applyBorder="1" applyAlignment="1" applyProtection="1">
      <alignment horizontal="center" vertical="center"/>
    </xf>
    <xf numFmtId="164" fontId="3" fillId="15" borderId="17" xfId="0" applyNumberFormat="1" applyFont="1" applyFill="1" applyBorder="1" applyAlignment="1" applyProtection="1">
      <alignment horizontal="center" vertical="center"/>
    </xf>
    <xf numFmtId="164" fontId="9" fillId="17" borderId="17" xfId="0" applyNumberFormat="1" applyFont="1" applyFill="1" applyBorder="1" applyAlignment="1" applyProtection="1">
      <alignment horizontal="center" vertical="center"/>
    </xf>
    <xf numFmtId="164" fontId="3" fillId="19" borderId="17" xfId="0" applyNumberFormat="1" applyFont="1" applyFill="1" applyBorder="1" applyAlignment="1" applyProtection="1">
      <alignment horizontal="center" vertical="center"/>
    </xf>
    <xf numFmtId="164" fontId="3" fillId="21" borderId="17" xfId="0" applyNumberFormat="1"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64" fontId="5" fillId="22" borderId="4" xfId="0" applyNumberFormat="1" applyFont="1" applyFill="1" applyBorder="1" applyAlignment="1">
      <alignment horizontal="center" vertical="center"/>
    </xf>
    <xf numFmtId="0" fontId="9" fillId="22" borderId="11" xfId="0" applyFont="1" applyFill="1" applyBorder="1" applyAlignment="1">
      <alignment horizontal="left" vertical="center"/>
    </xf>
    <xf numFmtId="0" fontId="9" fillId="22" borderId="10" xfId="0" applyFont="1" applyFill="1" applyBorder="1" applyAlignment="1">
      <alignment horizontal="center" vertical="center"/>
    </xf>
    <xf numFmtId="0" fontId="9" fillId="22" borderId="9" xfId="0" applyFont="1" applyFill="1" applyBorder="1" applyAlignment="1">
      <alignment horizontal="center" vertical="center"/>
    </xf>
    <xf numFmtId="164" fontId="5" fillId="22" borderId="4" xfId="0" applyNumberFormat="1" applyFont="1" applyFill="1" applyBorder="1" applyAlignment="1" applyProtection="1">
      <alignment horizontal="center" vertical="center"/>
    </xf>
    <xf numFmtId="0" fontId="1" fillId="0" borderId="7" xfId="0" applyFont="1" applyBorder="1" applyAlignment="1" applyProtection="1">
      <alignment vertical="center"/>
    </xf>
    <xf numFmtId="0" fontId="1" fillId="0" borderId="7" xfId="0" applyFont="1" applyBorder="1" applyAlignment="1" applyProtection="1">
      <alignment vertical="top" wrapText="1"/>
    </xf>
    <xf numFmtId="0" fontId="1" fillId="0" borderId="7" xfId="0" applyFont="1" applyBorder="1" applyAlignment="1" applyProtection="1">
      <alignment vertical="center" wrapText="1"/>
    </xf>
    <xf numFmtId="0" fontId="3" fillId="0" borderId="0" xfId="0" applyFont="1" applyProtection="1"/>
    <xf numFmtId="0" fontId="3" fillId="0" borderId="0" xfId="0" applyFont="1" applyFill="1" applyBorder="1" applyProtection="1"/>
    <xf numFmtId="0" fontId="1" fillId="0" borderId="0" xfId="0" applyFont="1" applyProtection="1"/>
    <xf numFmtId="0" fontId="0" fillId="0" borderId="0" xfId="0" applyAlignment="1" applyProtection="1"/>
    <xf numFmtId="0" fontId="4" fillId="4" borderId="0" xfId="0" applyFont="1" applyFill="1" applyBorder="1" applyAlignment="1" applyProtection="1">
      <alignment horizontal="center" vertical="center"/>
    </xf>
    <xf numFmtId="0" fontId="0" fillId="4" borderId="0" xfId="0" applyFont="1" applyFill="1" applyBorder="1" applyAlignment="1" applyProtection="1">
      <alignment horizontal="right"/>
    </xf>
    <xf numFmtId="0" fontId="3" fillId="4" borderId="0" xfId="0" applyFont="1" applyFill="1" applyBorder="1" applyAlignment="1" applyProtection="1"/>
    <xf numFmtId="0" fontId="0" fillId="4" borderId="0" xfId="0" applyFont="1" applyFill="1" applyBorder="1" applyAlignment="1" applyProtection="1"/>
    <xf numFmtId="0" fontId="1" fillId="0" borderId="0" xfId="0" applyFont="1" applyAlignment="1" applyProtection="1">
      <alignment horizontal="left" vertical="center" wrapText="1"/>
    </xf>
    <xf numFmtId="0" fontId="8" fillId="23" borderId="7" xfId="0" applyFont="1" applyFill="1" applyBorder="1" applyAlignment="1" applyProtection="1">
      <alignment horizontal="right" vertical="center"/>
    </xf>
    <xf numFmtId="0" fontId="8" fillId="23" borderId="7" xfId="0" applyFont="1" applyFill="1" applyBorder="1" applyAlignment="1" applyProtection="1">
      <alignment horizontal="right" vertical="top"/>
    </xf>
    <xf numFmtId="0" fontId="3" fillId="0" borderId="0" xfId="0" applyFont="1" applyAlignment="1" applyProtection="1">
      <alignment vertical="top"/>
    </xf>
    <xf numFmtId="0" fontId="8" fillId="23" borderId="13" xfId="0" applyFont="1" applyFill="1" applyBorder="1" applyAlignment="1" applyProtection="1">
      <alignment horizontal="right" vertical="top"/>
    </xf>
    <xf numFmtId="0" fontId="8" fillId="23" borderId="13" xfId="0" applyFont="1" applyFill="1" applyBorder="1" applyAlignment="1" applyProtection="1">
      <alignment horizontal="right" vertical="top" wrapText="1"/>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3" fillId="19" borderId="41" xfId="0" applyFont="1" applyFill="1" applyBorder="1" applyAlignment="1">
      <alignment horizontal="left" vertical="center"/>
    </xf>
    <xf numFmtId="0" fontId="3" fillId="19" borderId="42" xfId="0" applyFont="1" applyFill="1" applyBorder="1" applyAlignment="1">
      <alignment horizontal="center" vertical="center"/>
    </xf>
    <xf numFmtId="0" fontId="3" fillId="19" borderId="43" xfId="0" applyFont="1" applyFill="1" applyBorder="1" applyAlignment="1">
      <alignment horizontal="center" vertical="center"/>
    </xf>
    <xf numFmtId="0" fontId="2" fillId="0" borderId="6" xfId="0" applyFont="1" applyBorder="1" applyAlignment="1">
      <alignment wrapText="1"/>
    </xf>
    <xf numFmtId="0" fontId="2" fillId="0" borderId="6" xfId="0" applyFont="1" applyBorder="1" applyAlignment="1">
      <alignment horizontal="left" vertical="center"/>
    </xf>
    <xf numFmtId="0" fontId="9" fillId="9" borderId="6" xfId="0" applyFont="1" applyFill="1" applyBorder="1" applyAlignment="1">
      <alignment horizontal="center" vertical="center"/>
    </xf>
    <xf numFmtId="0" fontId="9" fillId="9" borderId="8" xfId="0" applyFont="1" applyFill="1" applyBorder="1" applyAlignment="1">
      <alignment horizontal="center" vertical="center"/>
    </xf>
    <xf numFmtId="164" fontId="9" fillId="24" borderId="17" xfId="0" applyNumberFormat="1" applyFont="1" applyFill="1" applyBorder="1" applyAlignment="1" applyProtection="1">
      <alignment horizontal="center" vertical="center"/>
    </xf>
    <xf numFmtId="0" fontId="36" fillId="9" borderId="16" xfId="1" applyFont="1" applyFill="1" applyBorder="1" applyAlignment="1" applyProtection="1">
      <alignment horizontal="left" vertical="center"/>
      <protection locked="0"/>
    </xf>
    <xf numFmtId="0" fontId="29" fillId="11" borderId="16" xfId="1" applyFont="1" applyFill="1" applyBorder="1" applyAlignment="1" applyProtection="1">
      <alignment horizontal="left" vertical="center"/>
      <protection locked="0"/>
    </xf>
    <xf numFmtId="0" fontId="35" fillId="21" borderId="16" xfId="1" applyFont="1" applyFill="1" applyBorder="1" applyAlignment="1" applyProtection="1">
      <alignment horizontal="left" vertical="center"/>
      <protection locked="0"/>
    </xf>
    <xf numFmtId="0" fontId="36" fillId="5" borderId="16" xfId="1" applyFont="1" applyFill="1" applyBorder="1" applyAlignment="1" applyProtection="1">
      <alignment horizontal="left" vertical="center"/>
      <protection locked="0"/>
    </xf>
    <xf numFmtId="0" fontId="36" fillId="16" borderId="16" xfId="1" applyFont="1" applyFill="1" applyBorder="1" applyAlignment="1" applyProtection="1">
      <alignment horizontal="left" vertical="center"/>
      <protection locked="0"/>
    </xf>
    <xf numFmtId="0" fontId="36" fillId="15" borderId="16" xfId="1" applyFont="1" applyFill="1" applyBorder="1" applyAlignment="1" applyProtection="1">
      <alignment horizontal="left" vertical="center"/>
      <protection locked="0"/>
    </xf>
    <xf numFmtId="0" fontId="29" fillId="17" borderId="16" xfId="1" applyFont="1" applyFill="1" applyBorder="1" applyAlignment="1" applyProtection="1">
      <alignment horizontal="left" vertical="center"/>
      <protection locked="0"/>
    </xf>
    <xf numFmtId="0" fontId="35" fillId="19" borderId="16" xfId="1" applyFont="1" applyFill="1" applyBorder="1" applyAlignment="1" applyProtection="1">
      <alignment horizontal="left" vertical="center"/>
      <protection locked="0"/>
    </xf>
    <xf numFmtId="0" fontId="29" fillId="24" borderId="16" xfId="1" applyFont="1" applyFill="1" applyBorder="1" applyAlignment="1" applyProtection="1">
      <alignment horizontal="left" vertical="center"/>
      <protection locked="0"/>
    </xf>
    <xf numFmtId="0" fontId="29" fillId="12" borderId="16" xfId="1" applyFont="1" applyFill="1" applyBorder="1" applyAlignment="1" applyProtection="1">
      <alignment horizontal="left" vertical="center"/>
      <protection locked="0"/>
    </xf>
    <xf numFmtId="0" fontId="10" fillId="0" borderId="18" xfId="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3" fillId="9" borderId="19" xfId="0" applyFont="1" applyFill="1" applyBorder="1" applyAlignment="1" applyProtection="1">
      <alignment horizontal="center" vertical="center"/>
    </xf>
    <xf numFmtId="0" fontId="9" fillId="11" borderId="18" xfId="0" applyFont="1" applyFill="1" applyBorder="1" applyAlignment="1" applyProtection="1">
      <alignment horizontal="center" vertical="center"/>
    </xf>
    <xf numFmtId="0" fontId="9" fillId="11" borderId="19" xfId="0" applyFont="1" applyFill="1" applyBorder="1" applyAlignment="1" applyProtection="1">
      <alignment horizontal="center" vertical="center"/>
    </xf>
    <xf numFmtId="0" fontId="8" fillId="3" borderId="13" xfId="0" applyFont="1" applyFill="1" applyBorder="1" applyAlignment="1" applyProtection="1">
      <alignment horizontal="center" vertical="top" wrapText="1"/>
    </xf>
    <xf numFmtId="0" fontId="8" fillId="3" borderId="14" xfId="0" applyFont="1" applyFill="1" applyBorder="1" applyAlignment="1" applyProtection="1">
      <alignment horizontal="center" vertical="top"/>
    </xf>
    <xf numFmtId="0" fontId="8" fillId="3" borderId="15" xfId="0" applyFont="1" applyFill="1" applyBorder="1" applyAlignment="1" applyProtection="1">
      <alignment horizontal="center" vertical="top"/>
    </xf>
    <xf numFmtId="0" fontId="3" fillId="21" borderId="18" xfId="0" applyFont="1" applyFill="1" applyBorder="1" applyAlignment="1" applyProtection="1">
      <alignment horizontal="center" vertical="center"/>
    </xf>
    <xf numFmtId="0" fontId="3" fillId="21" borderId="19" xfId="0" applyFont="1" applyFill="1" applyBorder="1" applyAlignment="1" applyProtection="1">
      <alignment horizontal="center" vertical="center"/>
    </xf>
    <xf numFmtId="49" fontId="1" fillId="0" borderId="18" xfId="0" applyNumberFormat="1" applyFont="1" applyFill="1" applyBorder="1" applyAlignment="1" applyProtection="1">
      <alignment horizontal="center" vertical="center"/>
      <protection locked="0"/>
    </xf>
    <xf numFmtId="49" fontId="1" fillId="0" borderId="14"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8" xfId="0" applyFont="1" applyFill="1" applyBorder="1" applyAlignment="1" applyProtection="1">
      <alignment horizontal="left" vertical="top"/>
      <protection locked="0"/>
    </xf>
    <xf numFmtId="0" fontId="1" fillId="0" borderId="14" xfId="0" applyFont="1" applyFill="1" applyBorder="1" applyAlignment="1" applyProtection="1">
      <alignment horizontal="left" vertical="top"/>
      <protection locked="0"/>
    </xf>
    <xf numFmtId="0" fontId="1" fillId="0" borderId="15" xfId="0" applyFont="1" applyFill="1" applyBorder="1" applyAlignment="1" applyProtection="1">
      <alignment horizontal="left" vertical="top"/>
      <protection locked="0"/>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0" fontId="8" fillId="0" borderId="38" xfId="0" applyFont="1" applyFill="1" applyBorder="1" applyAlignment="1" applyProtection="1">
      <alignment horizontal="left" vertical="center" wrapText="1"/>
    </xf>
    <xf numFmtId="0" fontId="8" fillId="0" borderId="39" xfId="0" applyFont="1" applyFill="1" applyBorder="1" applyAlignment="1" applyProtection="1">
      <alignment horizontal="left"/>
    </xf>
    <xf numFmtId="0" fontId="8" fillId="0" borderId="40" xfId="0" applyFont="1" applyFill="1" applyBorder="1" applyAlignment="1" applyProtection="1">
      <alignment horizontal="left"/>
    </xf>
    <xf numFmtId="0" fontId="1" fillId="0" borderId="18" xfId="0" applyFont="1" applyFill="1" applyBorder="1" applyAlignment="1" applyProtection="1">
      <alignment horizontal="center" vertical="top" wrapText="1"/>
      <protection locked="0"/>
    </xf>
    <xf numFmtId="0" fontId="1" fillId="0" borderId="14" xfId="0" applyFont="1" applyFill="1" applyBorder="1" applyAlignment="1" applyProtection="1">
      <alignment horizontal="center" vertical="top" wrapText="1"/>
      <protection locked="0"/>
    </xf>
    <xf numFmtId="0" fontId="1" fillId="0" borderId="15" xfId="0" applyFont="1" applyFill="1" applyBorder="1" applyAlignment="1" applyProtection="1">
      <alignment horizontal="center" vertical="top" wrapText="1"/>
      <protection locked="0"/>
    </xf>
    <xf numFmtId="0" fontId="3" fillId="16" borderId="18" xfId="0" applyFont="1" applyFill="1" applyBorder="1" applyAlignment="1" applyProtection="1">
      <alignment horizontal="center" vertical="center"/>
    </xf>
    <xf numFmtId="0" fontId="3" fillId="16" borderId="19" xfId="0" applyFont="1" applyFill="1" applyBorder="1" applyAlignment="1" applyProtection="1">
      <alignment horizontal="center" vertical="center"/>
    </xf>
    <xf numFmtId="0" fontId="9" fillId="12" borderId="18" xfId="0" applyFont="1" applyFill="1" applyBorder="1" applyAlignment="1" applyProtection="1">
      <alignment horizontal="center" vertical="center" wrapText="1"/>
    </xf>
    <xf numFmtId="0" fontId="9" fillId="12" borderId="14"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3" fillId="18" borderId="30" xfId="0" applyFont="1" applyFill="1" applyBorder="1" applyAlignment="1" applyProtection="1">
      <alignment horizontal="center" vertical="center" wrapText="1"/>
    </xf>
    <xf numFmtId="0" fontId="3" fillId="18" borderId="31" xfId="0" applyFont="1" applyFill="1" applyBorder="1" applyAlignment="1" applyProtection="1">
      <alignment horizontal="center" vertical="center" wrapText="1"/>
    </xf>
    <xf numFmtId="0" fontId="3" fillId="15" borderId="18" xfId="0" applyFont="1" applyFill="1" applyBorder="1" applyAlignment="1" applyProtection="1">
      <alignment horizontal="center" vertical="center"/>
    </xf>
    <xf numFmtId="0" fontId="3" fillId="15" borderId="19" xfId="0" applyFont="1" applyFill="1" applyBorder="1" applyAlignment="1" applyProtection="1">
      <alignment horizontal="center" vertical="center"/>
    </xf>
    <xf numFmtId="0" fontId="6" fillId="3" borderId="12" xfId="0" applyFont="1" applyFill="1" applyBorder="1" applyAlignment="1" applyProtection="1">
      <alignment horizontal="right" vertical="center"/>
    </xf>
    <xf numFmtId="0" fontId="6" fillId="3" borderId="5" xfId="0" applyFont="1" applyFill="1" applyBorder="1" applyAlignment="1" applyProtection="1">
      <alignment horizontal="right"/>
    </xf>
    <xf numFmtId="0" fontId="9" fillId="17" borderId="18" xfId="0" applyFont="1" applyFill="1" applyBorder="1" applyAlignment="1" applyProtection="1">
      <alignment horizontal="center" vertical="center"/>
    </xf>
    <xf numFmtId="0" fontId="9" fillId="17" borderId="19" xfId="0" applyFont="1" applyFill="1" applyBorder="1" applyAlignment="1" applyProtection="1">
      <alignment horizontal="center" vertical="center"/>
    </xf>
    <xf numFmtId="0" fontId="3" fillId="19" borderId="18" xfId="0" applyFont="1" applyFill="1" applyBorder="1" applyAlignment="1" applyProtection="1">
      <alignment horizontal="center" vertical="center"/>
    </xf>
    <xf numFmtId="0" fontId="3" fillId="19" borderId="19" xfId="0" applyFont="1" applyFill="1" applyBorder="1" applyAlignment="1" applyProtection="1">
      <alignment horizontal="center" vertical="center"/>
    </xf>
    <xf numFmtId="0" fontId="9" fillId="20" borderId="30" xfId="0" applyFont="1" applyFill="1" applyBorder="1" applyAlignment="1" applyProtection="1">
      <alignment horizontal="center" vertical="center" wrapText="1"/>
    </xf>
    <xf numFmtId="0" fontId="9" fillId="20" borderId="31" xfId="0" applyFont="1" applyFill="1" applyBorder="1" applyAlignment="1" applyProtection="1">
      <alignment horizontal="center" vertical="center" wrapText="1"/>
    </xf>
    <xf numFmtId="0" fontId="3" fillId="16" borderId="30" xfId="0" applyFont="1" applyFill="1" applyBorder="1" applyAlignment="1" applyProtection="1">
      <alignment horizontal="center" vertical="center" wrapText="1"/>
    </xf>
    <xf numFmtId="0" fontId="3" fillId="16" borderId="31" xfId="0" applyFont="1" applyFill="1" applyBorder="1" applyAlignment="1" applyProtection="1">
      <alignment horizontal="center" vertical="center" wrapText="1"/>
    </xf>
    <xf numFmtId="0" fontId="9" fillId="24" borderId="18" xfId="0" applyFont="1" applyFill="1" applyBorder="1" applyAlignment="1" applyProtection="1">
      <alignment horizontal="center" vertical="center"/>
    </xf>
    <xf numFmtId="0" fontId="9" fillId="24" borderId="19" xfId="0" applyFont="1" applyFill="1" applyBorder="1" applyAlignment="1" applyProtection="1">
      <alignment horizontal="center" vertical="center"/>
    </xf>
    <xf numFmtId="0" fontId="2" fillId="0" borderId="30" xfId="0" applyFont="1" applyBorder="1" applyAlignment="1">
      <alignment horizontal="center" vertical="center" wrapText="1"/>
    </xf>
    <xf numFmtId="0" fontId="0" fillId="0" borderId="30" xfId="0" applyBorder="1" applyAlignment="1">
      <alignment vertical="center"/>
    </xf>
    <xf numFmtId="0" fontId="35" fillId="0" borderId="0" xfId="1" applyFont="1" applyAlignment="1" applyProtection="1">
      <alignment horizontal="center" vertical="center"/>
      <protection locked="0"/>
    </xf>
    <xf numFmtId="0" fontId="3" fillId="5" borderId="13" xfId="0" applyFont="1" applyFill="1" applyBorder="1" applyAlignment="1">
      <alignment horizontal="left" vertical="center"/>
    </xf>
    <xf numFmtId="0" fontId="3" fillId="5" borderId="14" xfId="0" applyFont="1" applyFill="1" applyBorder="1" applyAlignment="1">
      <alignment horizontal="left" vertical="center"/>
    </xf>
    <xf numFmtId="0" fontId="3" fillId="5" borderId="15" xfId="0" applyFont="1" applyFill="1" applyBorder="1" applyAlignment="1">
      <alignment horizontal="left" vertical="center"/>
    </xf>
    <xf numFmtId="0" fontId="5" fillId="6" borderId="11" xfId="0" applyFont="1" applyFill="1" applyBorder="1" applyAlignment="1">
      <alignment horizontal="center" vertical="center"/>
    </xf>
    <xf numFmtId="0" fontId="6" fillId="6" borderId="10" xfId="0" applyFont="1" applyFill="1" applyBorder="1" applyAlignment="1">
      <alignment horizontal="center"/>
    </xf>
    <xf numFmtId="0" fontId="6" fillId="6" borderId="9" xfId="0" applyFont="1" applyFill="1" applyBorder="1" applyAlignment="1">
      <alignment horizontal="center"/>
    </xf>
    <xf numFmtId="0" fontId="5" fillId="5" borderId="12" xfId="0" applyFont="1" applyFill="1" applyBorder="1" applyAlignment="1">
      <alignment horizontal="right" vertical="center"/>
    </xf>
    <xf numFmtId="0" fontId="5" fillId="5" borderId="5" xfId="0" applyFont="1" applyFill="1" applyBorder="1" applyAlignment="1">
      <alignment horizontal="right"/>
    </xf>
    <xf numFmtId="0" fontId="2" fillId="6" borderId="7" xfId="0" applyFont="1" applyFill="1" applyBorder="1" applyAlignment="1">
      <alignment horizontal="center" vertical="center" wrapText="1"/>
    </xf>
    <xf numFmtId="0" fontId="0" fillId="6" borderId="6" xfId="0" applyFill="1" applyBorder="1" applyAlignment="1">
      <alignment horizontal="center" vertical="center" wrapText="1"/>
    </xf>
    <xf numFmtId="0" fontId="0" fillId="6" borderId="8" xfId="0" applyFill="1" applyBorder="1" applyAlignment="1">
      <alignment horizontal="center" vertical="center" wrapText="1"/>
    </xf>
    <xf numFmtId="0" fontId="6" fillId="3" borderId="20" xfId="0" applyFont="1" applyFill="1" applyBorder="1" applyAlignment="1">
      <alignment horizontal="right" vertical="center"/>
    </xf>
    <xf numFmtId="0" fontId="6" fillId="3" borderId="21" xfId="0" applyFont="1" applyFill="1" applyBorder="1" applyAlignment="1">
      <alignment horizontal="right"/>
    </xf>
    <xf numFmtId="0" fontId="6" fillId="3" borderId="22" xfId="0" applyFont="1" applyFill="1" applyBorder="1" applyAlignment="1">
      <alignment horizontal="right"/>
    </xf>
    <xf numFmtId="0" fontId="2" fillId="5" borderId="7"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9" xfId="0" applyFont="1" applyFill="1" applyBorder="1" applyAlignment="1">
      <alignment horizontal="center" vertical="center"/>
    </xf>
    <xf numFmtId="0" fontId="32" fillId="10" borderId="12" xfId="0" applyFont="1" applyFill="1" applyBorder="1" applyAlignment="1">
      <alignment horizontal="right" vertical="center"/>
    </xf>
    <xf numFmtId="0" fontId="32" fillId="10" borderId="5" xfId="0" applyFont="1" applyFill="1" applyBorder="1" applyAlignment="1">
      <alignment horizontal="right"/>
    </xf>
    <xf numFmtId="0" fontId="34" fillId="10" borderId="7"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32" fillId="10" borderId="11" xfId="0" applyFont="1" applyFill="1" applyBorder="1" applyAlignment="1">
      <alignment horizontal="center" vertical="center"/>
    </xf>
    <xf numFmtId="0" fontId="32" fillId="10" borderId="10" xfId="0" applyFont="1" applyFill="1" applyBorder="1" applyAlignment="1">
      <alignment horizontal="center" vertical="center"/>
    </xf>
    <xf numFmtId="0" fontId="32" fillId="10" borderId="9" xfId="0" applyFont="1" applyFill="1" applyBorder="1" applyAlignment="1">
      <alignment horizontal="center" vertical="center"/>
    </xf>
    <xf numFmtId="0" fontId="2" fillId="7" borderId="7" xfId="0" applyFont="1" applyFill="1" applyBorder="1" applyAlignment="1">
      <alignment horizontal="center" vertical="center"/>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5" fillId="0" borderId="0" xfId="0" applyFont="1" applyAlignment="1">
      <alignment horizontal="center" vertical="center" wrapText="1"/>
    </xf>
    <xf numFmtId="0" fontId="0" fillId="0" borderId="0" xfId="0" applyAlignment="1"/>
    <xf numFmtId="0" fontId="5" fillId="0" borderId="0" xfId="0" applyFont="1" applyAlignment="1">
      <alignment horizontal="center" vertical="center"/>
    </xf>
    <xf numFmtId="0" fontId="3" fillId="6" borderId="13" xfId="0" applyFont="1" applyFill="1" applyBorder="1" applyAlignment="1">
      <alignment horizontal="left" vertical="center"/>
    </xf>
    <xf numFmtId="0" fontId="3" fillId="6" borderId="14" xfId="0" applyFont="1" applyFill="1" applyBorder="1" applyAlignment="1">
      <alignment horizontal="left" vertical="center"/>
    </xf>
    <xf numFmtId="0" fontId="3" fillId="6" borderId="15" xfId="0" applyFont="1" applyFill="1" applyBorder="1" applyAlignment="1">
      <alignment horizontal="left" vertical="center"/>
    </xf>
    <xf numFmtId="0" fontId="3" fillId="8" borderId="7" xfId="0" applyFont="1" applyFill="1" applyBorder="1" applyAlignment="1">
      <alignment horizontal="left" vertical="center" wrapText="1"/>
    </xf>
    <xf numFmtId="0" fontId="3" fillId="8" borderId="6" xfId="0" applyFont="1" applyFill="1" applyBorder="1" applyAlignment="1">
      <alignment horizontal="left" vertical="center"/>
    </xf>
    <xf numFmtId="0" fontId="3" fillId="8" borderId="8" xfId="0" applyFont="1" applyFill="1" applyBorder="1" applyAlignment="1">
      <alignment horizontal="left" vertical="center"/>
    </xf>
    <xf numFmtId="0" fontId="34" fillId="9" borderId="7" xfId="0" applyFont="1" applyFill="1" applyBorder="1" applyAlignment="1">
      <alignment horizontal="center" vertical="center"/>
    </xf>
    <xf numFmtId="0" fontId="9" fillId="9" borderId="6" xfId="0" applyFont="1" applyFill="1" applyBorder="1" applyAlignment="1">
      <alignment horizontal="center" vertical="center"/>
    </xf>
    <xf numFmtId="0" fontId="9" fillId="9" borderId="8" xfId="0" applyFont="1" applyFill="1" applyBorder="1" applyAlignment="1">
      <alignment horizontal="center" vertical="center"/>
    </xf>
    <xf numFmtId="0" fontId="34" fillId="9" borderId="7" xfId="0" applyFont="1" applyFill="1" applyBorder="1" applyAlignment="1">
      <alignment horizontal="center" vertical="center" wrapText="1"/>
    </xf>
    <xf numFmtId="0" fontId="3" fillId="6" borderId="13" xfId="0" applyFont="1" applyFill="1" applyBorder="1" applyAlignment="1">
      <alignment horizontal="left" vertical="center" wrapText="1"/>
    </xf>
    <xf numFmtId="0" fontId="2" fillId="8" borderId="7"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applyAlignment="1">
      <alignment horizontal="center" vertical="center" wrapText="1"/>
    </xf>
    <xf numFmtId="0" fontId="5" fillId="8" borderId="12" xfId="0" applyFont="1" applyFill="1" applyBorder="1" applyAlignment="1">
      <alignment horizontal="right" vertical="center"/>
    </xf>
    <xf numFmtId="0" fontId="5" fillId="8" borderId="5" xfId="0" applyFont="1" applyFill="1" applyBorder="1" applyAlignment="1">
      <alignment horizontal="right"/>
    </xf>
    <xf numFmtId="0" fontId="5" fillId="8" borderId="11" xfId="0" applyFont="1" applyFill="1" applyBorder="1" applyAlignment="1">
      <alignment horizontal="center" vertical="center"/>
    </xf>
    <xf numFmtId="0" fontId="0" fillId="8" borderId="10" xfId="0" applyFill="1" applyBorder="1" applyAlignment="1">
      <alignment horizontal="center"/>
    </xf>
    <xf numFmtId="0" fontId="0" fillId="8" borderId="9" xfId="0" applyFill="1" applyBorder="1" applyAlignment="1">
      <alignment horizontal="center"/>
    </xf>
    <xf numFmtId="0" fontId="5" fillId="7" borderId="12" xfId="0" applyFont="1" applyFill="1" applyBorder="1" applyAlignment="1">
      <alignment horizontal="right" vertical="center"/>
    </xf>
    <xf numFmtId="0" fontId="5" fillId="7" borderId="5" xfId="0" applyFont="1" applyFill="1" applyBorder="1" applyAlignment="1">
      <alignment horizontal="right"/>
    </xf>
    <xf numFmtId="0" fontId="5" fillId="7" borderId="11" xfId="0" applyFont="1" applyFill="1" applyBorder="1" applyAlignment="1">
      <alignment horizontal="center" vertical="center"/>
    </xf>
    <xf numFmtId="0" fontId="0" fillId="7" borderId="10" xfId="0" applyFill="1" applyBorder="1" applyAlignment="1">
      <alignment horizontal="center"/>
    </xf>
    <xf numFmtId="0" fontId="0" fillId="7" borderId="9" xfId="0" applyFill="1" applyBorder="1" applyAlignment="1">
      <alignment horizontal="center"/>
    </xf>
    <xf numFmtId="0" fontId="3" fillId="8" borderId="6"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7" xfId="0" applyFont="1" applyFill="1" applyBorder="1" applyAlignment="1">
      <alignment horizontal="left" vertical="center"/>
    </xf>
    <xf numFmtId="0" fontId="2" fillId="6" borderId="7" xfId="0" applyFont="1" applyFill="1" applyBorder="1" applyAlignment="1">
      <alignment horizontal="center" vertical="center"/>
    </xf>
    <xf numFmtId="0" fontId="0" fillId="6" borderId="6" xfId="0" applyFill="1" applyBorder="1" applyAlignment="1">
      <alignment horizontal="center" vertical="center"/>
    </xf>
    <xf numFmtId="0" fontId="0" fillId="6" borderId="8" xfId="0" applyFill="1" applyBorder="1" applyAlignment="1">
      <alignment horizontal="center" vertical="center"/>
    </xf>
    <xf numFmtId="0" fontId="5" fillId="6" borderId="12" xfId="0" applyFont="1" applyFill="1" applyBorder="1" applyAlignment="1">
      <alignment horizontal="right" vertical="center"/>
    </xf>
    <xf numFmtId="0" fontId="5" fillId="6" borderId="5" xfId="0" applyFont="1" applyFill="1" applyBorder="1" applyAlignment="1">
      <alignment horizontal="right"/>
    </xf>
    <xf numFmtId="0" fontId="32" fillId="9" borderId="12" xfId="0" applyFont="1" applyFill="1" applyBorder="1" applyAlignment="1">
      <alignment horizontal="right" vertical="center"/>
    </xf>
    <xf numFmtId="0" fontId="32" fillId="9" borderId="5" xfId="0" applyFont="1" applyFill="1" applyBorder="1" applyAlignment="1">
      <alignment horizontal="right"/>
    </xf>
    <xf numFmtId="0" fontId="32" fillId="9" borderId="11" xfId="0" applyFont="1" applyFill="1" applyBorder="1" applyAlignment="1">
      <alignment horizontal="center" vertical="center"/>
    </xf>
    <xf numFmtId="0" fontId="31" fillId="9" borderId="10" xfId="0" applyFont="1" applyFill="1" applyBorder="1" applyAlignment="1">
      <alignment horizontal="center"/>
    </xf>
    <xf numFmtId="0" fontId="31" fillId="9" borderId="9" xfId="0" applyFont="1" applyFill="1" applyBorder="1" applyAlignment="1">
      <alignment horizontal="center"/>
    </xf>
    <xf numFmtId="0" fontId="2" fillId="7" borderId="7"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2" fillId="11" borderId="12" xfId="0" applyFont="1" applyFill="1" applyBorder="1" applyAlignment="1">
      <alignment horizontal="right" vertical="center"/>
    </xf>
    <xf numFmtId="0" fontId="32" fillId="11" borderId="5" xfId="0" applyFont="1" applyFill="1" applyBorder="1" applyAlignment="1">
      <alignment horizontal="right"/>
    </xf>
    <xf numFmtId="0" fontId="2" fillId="0" borderId="23" xfId="0" applyFont="1" applyBorder="1" applyAlignment="1">
      <alignment horizontal="center" vertical="center" wrapText="1"/>
    </xf>
    <xf numFmtId="0" fontId="0" fillId="0" borderId="23" xfId="0" applyBorder="1" applyAlignment="1">
      <alignment horizontal="center" vertical="center"/>
    </xf>
    <xf numFmtId="0" fontId="32" fillId="22" borderId="12" xfId="0" applyFont="1" applyFill="1" applyBorder="1" applyAlignment="1">
      <alignment horizontal="right" vertical="center"/>
    </xf>
    <xf numFmtId="0" fontId="32" fillId="22" borderId="5" xfId="0" applyFont="1" applyFill="1" applyBorder="1" applyAlignment="1">
      <alignment horizontal="right"/>
    </xf>
    <xf numFmtId="0" fontId="2" fillId="0" borderId="23" xfId="0" applyFont="1" applyBorder="1" applyAlignment="1">
      <alignment horizontal="left" vertical="center" wrapText="1"/>
    </xf>
    <xf numFmtId="0" fontId="0" fillId="0" borderId="23" xfId="0" applyBorder="1" applyAlignment="1">
      <alignment horizontal="left" vertical="center"/>
    </xf>
    <xf numFmtId="0" fontId="5" fillId="16" borderId="12" xfId="0" applyFont="1" applyFill="1" applyBorder="1" applyAlignment="1">
      <alignment horizontal="right" vertical="center"/>
    </xf>
    <xf numFmtId="0" fontId="5" fillId="16" borderId="5" xfId="0" applyFont="1" applyFill="1" applyBorder="1" applyAlignment="1">
      <alignment horizontal="right"/>
    </xf>
    <xf numFmtId="0" fontId="5" fillId="15" borderId="12" xfId="0" applyFont="1" applyFill="1" applyBorder="1" applyAlignment="1">
      <alignment horizontal="right" vertical="center"/>
    </xf>
    <xf numFmtId="0" fontId="5" fillId="15" borderId="5" xfId="0" applyFont="1" applyFill="1" applyBorder="1" applyAlignment="1">
      <alignment horizontal="right"/>
    </xf>
    <xf numFmtId="0" fontId="32" fillId="17" borderId="12" xfId="0" applyFont="1" applyFill="1" applyBorder="1" applyAlignment="1">
      <alignment horizontal="right" vertical="center"/>
    </xf>
    <xf numFmtId="0" fontId="32" fillId="17" borderId="5" xfId="0" applyFont="1" applyFill="1" applyBorder="1" applyAlignment="1">
      <alignment horizontal="right"/>
    </xf>
    <xf numFmtId="0" fontId="5" fillId="19" borderId="35" xfId="0" applyFont="1" applyFill="1" applyBorder="1" applyAlignment="1">
      <alignment horizontal="right" vertical="center"/>
    </xf>
    <xf numFmtId="0" fontId="5" fillId="19" borderId="36" xfId="0" applyFont="1" applyFill="1" applyBorder="1" applyAlignment="1">
      <alignment horizontal="right"/>
    </xf>
    <xf numFmtId="0" fontId="35" fillId="0" borderId="0" xfId="1" applyFont="1" applyAlignment="1">
      <alignment horizontal="center" vertical="center"/>
    </xf>
    <xf numFmtId="0" fontId="5" fillId="22" borderId="3" xfId="0" applyFont="1" applyFill="1" applyBorder="1" applyAlignment="1" applyProtection="1">
      <alignment horizontal="center" vertical="center"/>
    </xf>
    <xf numFmtId="0" fontId="5" fillId="22" borderId="2" xfId="0" applyFont="1" applyFill="1" applyBorder="1" applyAlignment="1" applyProtection="1">
      <alignment horizontal="center" vertical="center"/>
    </xf>
    <xf numFmtId="0" fontId="5" fillId="22" borderId="1"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5" fillId="0" borderId="5" xfId="0" applyFont="1" applyFill="1" applyBorder="1" applyAlignment="1" applyProtection="1">
      <alignment horizontal="right"/>
    </xf>
    <xf numFmtId="0" fontId="5" fillId="5" borderId="3"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3" borderId="32" xfId="0" applyFont="1" applyFill="1" applyBorder="1" applyAlignment="1" applyProtection="1">
      <alignment horizontal="right" vertical="center"/>
    </xf>
    <xf numFmtId="0" fontId="5" fillId="3" borderId="33" xfId="0" applyFont="1" applyFill="1" applyBorder="1" applyAlignment="1" applyProtection="1">
      <alignment horizontal="right"/>
    </xf>
    <xf numFmtId="0" fontId="5" fillId="15" borderId="3" xfId="0" applyFont="1" applyFill="1" applyBorder="1" applyAlignment="1" applyProtection="1">
      <alignment horizontal="center" vertical="center"/>
    </xf>
    <xf numFmtId="0" fontId="5" fillId="15" borderId="2" xfId="0" applyFont="1" applyFill="1" applyBorder="1" applyAlignment="1" applyProtection="1">
      <alignment horizontal="center" vertical="center"/>
    </xf>
    <xf numFmtId="0" fontId="5" fillId="15" borderId="1" xfId="0" applyFont="1" applyFill="1" applyBorder="1" applyAlignment="1" applyProtection="1">
      <alignment horizontal="center" vertical="center"/>
    </xf>
    <xf numFmtId="0" fontId="5" fillId="16" borderId="3" xfId="0" applyFont="1" applyFill="1" applyBorder="1" applyAlignment="1" applyProtection="1">
      <alignment horizontal="center" vertical="center"/>
    </xf>
    <xf numFmtId="0" fontId="5" fillId="16" borderId="2" xfId="0" applyFont="1" applyFill="1" applyBorder="1" applyAlignment="1" applyProtection="1">
      <alignment horizontal="center" vertical="center"/>
    </xf>
    <xf numFmtId="0" fontId="5" fillId="16" borderId="1" xfId="0" applyFont="1" applyFill="1" applyBorder="1" applyAlignment="1" applyProtection="1">
      <alignment horizontal="center" vertical="center"/>
    </xf>
    <xf numFmtId="0" fontId="37" fillId="0" borderId="12" xfId="0" applyFont="1" applyFill="1" applyBorder="1" applyAlignment="1" applyProtection="1">
      <alignment horizontal="right" vertical="center"/>
    </xf>
    <xf numFmtId="0" fontId="37" fillId="0" borderId="5" xfId="0" applyFont="1" applyFill="1" applyBorder="1" applyAlignment="1" applyProtection="1">
      <alignment horizontal="right"/>
    </xf>
    <xf numFmtId="0" fontId="5" fillId="17" borderId="3" xfId="0" applyFont="1" applyFill="1" applyBorder="1" applyAlignment="1" applyProtection="1">
      <alignment horizontal="center" vertical="center"/>
    </xf>
    <xf numFmtId="0" fontId="5" fillId="17" borderId="2" xfId="0" applyFont="1" applyFill="1" applyBorder="1" applyAlignment="1" applyProtection="1">
      <alignment horizontal="center" vertical="center"/>
    </xf>
    <xf numFmtId="0" fontId="5" fillId="17" borderId="1" xfId="0" applyFont="1" applyFill="1" applyBorder="1" applyAlignment="1" applyProtection="1">
      <alignment horizontal="center" vertical="center"/>
    </xf>
    <xf numFmtId="0" fontId="5" fillId="19" borderId="35" xfId="0" applyFont="1" applyFill="1" applyBorder="1" applyAlignment="1" applyProtection="1">
      <alignment horizontal="right" vertical="center"/>
    </xf>
    <xf numFmtId="0" fontId="5" fillId="19" borderId="36" xfId="0" applyFont="1" applyFill="1" applyBorder="1" applyAlignment="1" applyProtection="1">
      <alignment horizontal="right"/>
    </xf>
    <xf numFmtId="0" fontId="5" fillId="19" borderId="3" xfId="0" applyFont="1" applyFill="1" applyBorder="1" applyAlignment="1" applyProtection="1">
      <alignment horizontal="center" vertical="center"/>
    </xf>
    <xf numFmtId="0" fontId="5" fillId="19" borderId="2" xfId="0" applyFont="1" applyFill="1" applyBorder="1" applyAlignment="1" applyProtection="1">
      <alignment horizontal="center" vertical="center"/>
    </xf>
    <xf numFmtId="0" fontId="5" fillId="19" borderId="1" xfId="0" applyFont="1" applyFill="1" applyBorder="1" applyAlignment="1" applyProtection="1">
      <alignment horizontal="center" vertical="center"/>
    </xf>
    <xf numFmtId="0" fontId="5" fillId="11" borderId="3" xfId="0" applyFont="1" applyFill="1" applyBorder="1" applyAlignment="1" applyProtection="1">
      <alignment horizontal="center" vertical="center"/>
    </xf>
    <xf numFmtId="0" fontId="5" fillId="11" borderId="2" xfId="0" applyFont="1" applyFill="1" applyBorder="1" applyAlignment="1" applyProtection="1">
      <alignment horizontal="center" vertical="center"/>
    </xf>
    <xf numFmtId="0" fontId="5" fillId="11" borderId="1" xfId="0" applyFont="1" applyFill="1" applyBorder="1" applyAlignment="1" applyProtection="1">
      <alignment horizontal="center" vertical="center"/>
    </xf>
    <xf numFmtId="0" fontId="5" fillId="9" borderId="11" xfId="0" applyFont="1" applyFill="1" applyBorder="1" applyAlignment="1" applyProtection="1">
      <alignment horizontal="center" vertical="center"/>
    </xf>
    <xf numFmtId="0" fontId="0" fillId="9" borderId="10" xfId="0" applyFill="1" applyBorder="1" applyAlignment="1" applyProtection="1">
      <alignment horizontal="center"/>
    </xf>
    <xf numFmtId="0" fontId="0" fillId="9" borderId="9" xfId="0" applyFill="1" applyBorder="1" applyAlignment="1" applyProtection="1">
      <alignment horizontal="center"/>
    </xf>
    <xf numFmtId="0" fontId="5" fillId="8" borderId="11" xfId="0" applyFont="1" applyFill="1" applyBorder="1" applyAlignment="1" applyProtection="1">
      <alignment horizontal="center" vertical="center"/>
    </xf>
    <xf numFmtId="0" fontId="0" fillId="8" borderId="10" xfId="0" applyFill="1" applyBorder="1" applyAlignment="1" applyProtection="1">
      <alignment horizontal="center"/>
    </xf>
    <xf numFmtId="0" fontId="0" fillId="8" borderId="9" xfId="0" applyFill="1" applyBorder="1" applyAlignment="1" applyProtection="1">
      <alignment horizontal="center"/>
    </xf>
    <xf numFmtId="0" fontId="1" fillId="0" borderId="18"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15" xfId="0" applyFont="1" applyBorder="1" applyAlignment="1" applyProtection="1">
      <alignment horizontal="center" wrapText="1"/>
    </xf>
    <xf numFmtId="0" fontId="5" fillId="7" borderId="11" xfId="0" applyFont="1" applyFill="1" applyBorder="1" applyAlignment="1" applyProtection="1">
      <alignment horizontal="center" vertical="center"/>
    </xf>
    <xf numFmtId="0" fontId="0" fillId="7" borderId="10" xfId="0" applyFill="1" applyBorder="1" applyAlignment="1" applyProtection="1">
      <alignment horizontal="center"/>
    </xf>
    <xf numFmtId="0" fontId="0" fillId="7" borderId="9" xfId="0" applyFill="1" applyBorder="1" applyAlignment="1" applyProtection="1">
      <alignment horizontal="center"/>
    </xf>
    <xf numFmtId="0" fontId="5" fillId="6" borderId="11" xfId="0" applyFont="1" applyFill="1" applyBorder="1" applyAlignment="1" applyProtection="1">
      <alignment horizontal="center" vertical="center"/>
    </xf>
    <xf numFmtId="0" fontId="6" fillId="6" borderId="10" xfId="0" applyFont="1" applyFill="1" applyBorder="1" applyAlignment="1" applyProtection="1">
      <alignment horizontal="center"/>
    </xf>
    <xf numFmtId="0" fontId="6" fillId="6" borderId="9" xfId="0" applyFont="1" applyFill="1" applyBorder="1" applyAlignment="1" applyProtection="1">
      <alignment horizontal="center"/>
    </xf>
    <xf numFmtId="0" fontId="11" fillId="0" borderId="0" xfId="0" applyFont="1" applyAlignment="1" applyProtection="1">
      <alignment horizontal="center" vertical="center" wrapText="1"/>
    </xf>
    <xf numFmtId="0" fontId="1" fillId="0" borderId="23" xfId="0" applyFont="1" applyBorder="1" applyAlignment="1" applyProtection="1">
      <alignment horizontal="left" vertical="center" wrapText="1"/>
    </xf>
    <xf numFmtId="0" fontId="5" fillId="5" borderId="11" xfId="0" applyFont="1" applyFill="1" applyBorder="1" applyAlignment="1" applyProtection="1">
      <alignment horizontal="center" vertical="center"/>
    </xf>
    <xf numFmtId="0" fontId="5" fillId="5" borderId="10"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6" fillId="3" borderId="20" xfId="0" applyFont="1" applyFill="1" applyBorder="1" applyAlignment="1" applyProtection="1">
      <alignment horizontal="right" vertical="center"/>
    </xf>
    <xf numFmtId="0" fontId="6" fillId="3" borderId="21" xfId="0" applyFont="1" applyFill="1" applyBorder="1" applyAlignment="1" applyProtection="1">
      <alignment horizontal="right"/>
    </xf>
    <xf numFmtId="0" fontId="6" fillId="3" borderId="22" xfId="0" applyFont="1" applyFill="1" applyBorder="1" applyAlignment="1" applyProtection="1">
      <alignment horizontal="right"/>
    </xf>
    <xf numFmtId="0" fontId="5" fillId="10" borderId="11" xfId="0" applyFont="1" applyFill="1" applyBorder="1" applyAlignment="1" applyProtection="1">
      <alignment horizontal="center" vertical="center"/>
    </xf>
    <xf numFmtId="0" fontId="5" fillId="10" borderId="10" xfId="0" applyFont="1" applyFill="1" applyBorder="1" applyAlignment="1" applyProtection="1">
      <alignment horizontal="center" vertical="center"/>
    </xf>
    <xf numFmtId="0" fontId="5" fillId="10" borderId="9"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0" xfId="0" applyFont="1" applyFill="1" applyBorder="1" applyAlignment="1" applyProtection="1"/>
    <xf numFmtId="0" fontId="5" fillId="3" borderId="9" xfId="0" applyFont="1" applyFill="1" applyBorder="1" applyAlignment="1" applyProtection="1"/>
    <xf numFmtId="49" fontId="1" fillId="0" borderId="18" xfId="0" applyNumberFormat="1" applyFont="1" applyBorder="1" applyAlignment="1" applyProtection="1">
      <alignment horizontal="center" wrapText="1"/>
    </xf>
    <xf numFmtId="49" fontId="1" fillId="0" borderId="14" xfId="0" applyNumberFormat="1" applyFont="1" applyBorder="1" applyAlignment="1" applyProtection="1">
      <alignment horizontal="center" wrapText="1"/>
    </xf>
    <xf numFmtId="49" fontId="1" fillId="0" borderId="15" xfId="0" applyNumberFormat="1" applyFont="1" applyBorder="1" applyAlignment="1" applyProtection="1">
      <alignment horizontal="center" wrapText="1"/>
    </xf>
    <xf numFmtId="0" fontId="39" fillId="0" borderId="0" xfId="0" applyFont="1" applyAlignment="1" applyProtection="1">
      <alignment horizontal="center" vertical="center"/>
    </xf>
    <xf numFmtId="0" fontId="39" fillId="0" borderId="0" xfId="0" applyFont="1" applyAlignment="1"/>
  </cellXfs>
  <cellStyles count="7">
    <cellStyle name="Heading" xfId="3"/>
    <cellStyle name="Heading1" xfId="4"/>
    <cellStyle name="Lien hypertexte" xfId="1" builtinId="8"/>
    <cellStyle name="Normal" xfId="0" builtinId="0"/>
    <cellStyle name="Normal 2" xfId="2"/>
    <cellStyle name="Result" xfId="5"/>
    <cellStyle name="Result2" xfId="6"/>
  </cellStyles>
  <dxfs count="17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s>
  <tableStyles count="0" defaultTableStyle="TableStyleMedium2" defaultPivotStyle="PivotStyleLight16"/>
  <colors>
    <mruColors>
      <color rgb="FF33D600"/>
      <color rgb="FF97FFC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296333</xdr:colOff>
      <xdr:row>0</xdr:row>
      <xdr:rowOff>127000</xdr:rowOff>
    </xdr:from>
    <xdr:ext cx="1492250" cy="1277857"/>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0" y="127000"/>
          <a:ext cx="1492250" cy="127785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1635839</xdr:colOff>
      <xdr:row>37</xdr:row>
      <xdr:rowOff>0</xdr:rowOff>
    </xdr:from>
    <xdr:ext cx="1700999" cy="637920"/>
    <xdr:pic>
      <xdr:nvPicPr>
        <xdr:cNvPr id="2" name="Images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lum/>
          <a:alphaModFix/>
        </a:blip>
        <a:srcRect/>
        <a:stretch>
          <a:fillRect/>
        </a:stretch>
      </xdr:blipFill>
      <xdr:spPr>
        <a:xfrm>
          <a:off x="835739" y="6696075"/>
          <a:ext cx="1700999" cy="637920"/>
        </a:xfrm>
        <a:prstGeom prst="rect">
          <a:avLst/>
        </a:prstGeom>
        <a:noFill/>
        <a:ln>
          <a:noFill/>
        </a:ln>
      </xdr:spPr>
    </xdr:pic>
    <xdr:clientData/>
  </xdr:oneCellAnchor>
  <xdr:oneCellAnchor>
    <xdr:from>
      <xdr:col>0</xdr:col>
      <xdr:colOff>444599</xdr:colOff>
      <xdr:row>0</xdr:row>
      <xdr:rowOff>21960</xdr:rowOff>
    </xdr:from>
    <xdr:ext cx="4370759" cy="931680"/>
    <xdr:pic>
      <xdr:nvPicPr>
        <xdr:cNvPr id="3" name="Images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2">
          <a:lum/>
          <a:alphaModFix/>
        </a:blip>
        <a:srcRect/>
        <a:stretch>
          <a:fillRect/>
        </a:stretch>
      </xdr:blipFill>
      <xdr:spPr>
        <a:xfrm>
          <a:off x="444599" y="21960"/>
          <a:ext cx="4370759" cy="931680"/>
        </a:xfrm>
        <a:prstGeom prst="rect">
          <a:avLst/>
        </a:prstGeom>
        <a:noFill/>
        <a:ln>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32"/>
  <sheetViews>
    <sheetView tabSelected="1" zoomScale="80" zoomScaleNormal="80" workbookViewId="0">
      <selection activeCell="B13" sqref="B13:D13"/>
    </sheetView>
  </sheetViews>
  <sheetFormatPr baseColWidth="10" defaultColWidth="11.42578125" defaultRowHeight="15.75" x14ac:dyDescent="0.25"/>
  <cols>
    <col min="1" max="1" width="95.5703125" style="149" customWidth="1"/>
    <col min="2" max="4" width="13.5703125" style="162" customWidth="1"/>
    <col min="5" max="5" width="41.42578125" style="149" customWidth="1"/>
    <col min="6" max="8" width="9.5703125" style="149" customWidth="1"/>
    <col min="9" max="16384" width="11.42578125" style="149"/>
  </cols>
  <sheetData>
    <row r="1" spans="1:8" s="147" customFormat="1" ht="18.75" x14ac:dyDescent="0.3">
      <c r="A1" s="202" t="s">
        <v>310</v>
      </c>
      <c r="B1" s="150"/>
      <c r="C1" s="79"/>
      <c r="D1" s="79"/>
    </row>
    <row r="2" spans="1:8" s="147" customFormat="1" ht="26.25" x14ac:dyDescent="0.4">
      <c r="A2" s="203"/>
      <c r="B2" s="151"/>
      <c r="C2" s="80"/>
      <c r="D2" s="80"/>
      <c r="E2" s="80"/>
      <c r="F2" s="80"/>
      <c r="G2" s="80"/>
      <c r="H2" s="80"/>
    </row>
    <row r="3" spans="1:8" s="147" customFormat="1" ht="18" customHeight="1" x14ac:dyDescent="0.4">
      <c r="A3" s="203"/>
      <c r="B3" s="80"/>
      <c r="C3" s="80"/>
      <c r="D3" s="80"/>
      <c r="E3" s="80"/>
      <c r="F3" s="80"/>
      <c r="G3" s="80"/>
      <c r="H3" s="80"/>
    </row>
    <row r="4" spans="1:8" s="147" customFormat="1" ht="15" hidden="1" customHeight="1" x14ac:dyDescent="0.5">
      <c r="A4" s="203"/>
      <c r="B4" s="80"/>
      <c r="C4" s="80"/>
      <c r="D4" s="80"/>
      <c r="E4" s="80"/>
      <c r="F4" s="80"/>
      <c r="G4" s="80"/>
      <c r="H4" s="80"/>
    </row>
    <row r="5" spans="1:8" s="147" customFormat="1" ht="18" hidden="1" x14ac:dyDescent="0.35">
      <c r="A5" s="203"/>
      <c r="B5" s="81" t="s">
        <v>33</v>
      </c>
      <c r="C5" s="152"/>
      <c r="D5" s="152"/>
      <c r="E5" s="153"/>
      <c r="F5" s="154"/>
      <c r="G5" s="154"/>
      <c r="H5" s="154"/>
    </row>
    <row r="6" spans="1:8" s="147" customFormat="1" ht="18" hidden="1" x14ac:dyDescent="0.35">
      <c r="A6" s="203"/>
      <c r="B6" s="81" t="s">
        <v>32</v>
      </c>
      <c r="C6" s="152"/>
      <c r="D6" s="152"/>
      <c r="E6" s="153"/>
      <c r="F6" s="154"/>
      <c r="G6" s="154"/>
      <c r="H6" s="154"/>
    </row>
    <row r="7" spans="1:8" s="147" customFormat="1" ht="18" hidden="1" x14ac:dyDescent="0.35">
      <c r="A7" s="203"/>
      <c r="B7" s="81" t="s">
        <v>31</v>
      </c>
      <c r="C7" s="81"/>
      <c r="D7" s="81"/>
      <c r="E7" s="153"/>
      <c r="F7" s="154"/>
      <c r="G7" s="154"/>
      <c r="H7" s="154"/>
    </row>
    <row r="8" spans="1:8" s="147" customFormat="1" ht="47.25" x14ac:dyDescent="0.3">
      <c r="A8" s="155" t="s">
        <v>225</v>
      </c>
      <c r="B8" s="81"/>
      <c r="C8" s="81"/>
      <c r="D8" s="81"/>
      <c r="E8" s="153"/>
      <c r="F8" s="154"/>
      <c r="G8" s="154"/>
      <c r="H8" s="154"/>
    </row>
    <row r="9" spans="1:8" s="147" customFormat="1" ht="245.25" customHeight="1" x14ac:dyDescent="0.3">
      <c r="A9" s="204" t="s">
        <v>311</v>
      </c>
      <c r="B9" s="205"/>
      <c r="C9" s="205"/>
      <c r="D9" s="206"/>
    </row>
    <row r="10" spans="1:8" s="147" customFormat="1" ht="18" x14ac:dyDescent="0.35">
      <c r="A10" s="156" t="s">
        <v>259</v>
      </c>
      <c r="B10" s="198"/>
      <c r="C10" s="182"/>
      <c r="D10" s="183"/>
    </row>
    <row r="11" spans="1:8" s="158" customFormat="1" ht="50.1" customHeight="1" x14ac:dyDescent="0.25">
      <c r="A11" s="157" t="s">
        <v>260</v>
      </c>
      <c r="B11" s="207"/>
      <c r="C11" s="208"/>
      <c r="D11" s="209"/>
    </row>
    <row r="12" spans="1:8" s="158" customFormat="1" ht="24.75" customHeight="1" x14ac:dyDescent="0.3">
      <c r="A12" s="159" t="s">
        <v>226</v>
      </c>
      <c r="B12" s="198"/>
      <c r="C12" s="182"/>
      <c r="D12" s="183"/>
    </row>
    <row r="13" spans="1:8" s="158" customFormat="1" ht="18" customHeight="1" x14ac:dyDescent="0.3">
      <c r="A13" s="159" t="s">
        <v>261</v>
      </c>
      <c r="B13" s="181"/>
      <c r="C13" s="182"/>
      <c r="D13" s="183"/>
    </row>
    <row r="14" spans="1:8" s="158" customFormat="1" ht="18" customHeight="1" x14ac:dyDescent="0.25">
      <c r="A14" s="159" t="s">
        <v>262</v>
      </c>
      <c r="B14" s="195"/>
      <c r="C14" s="196"/>
      <c r="D14" s="197"/>
    </row>
    <row r="15" spans="1:8" s="158" customFormat="1" ht="22.5" customHeight="1" x14ac:dyDescent="0.25">
      <c r="A15" s="160" t="s">
        <v>263</v>
      </c>
      <c r="B15" s="198"/>
      <c r="C15" s="182"/>
      <c r="D15" s="183"/>
    </row>
    <row r="16" spans="1:8" s="158" customFormat="1" ht="22.5" customHeight="1" x14ac:dyDescent="0.25">
      <c r="A16" s="160" t="s">
        <v>227</v>
      </c>
      <c r="B16" s="198"/>
      <c r="C16" s="182"/>
      <c r="D16" s="183"/>
    </row>
    <row r="17" spans="1:8" s="158" customFormat="1" ht="50.1" customHeight="1" x14ac:dyDescent="0.25">
      <c r="A17" s="157" t="s">
        <v>115</v>
      </c>
      <c r="B17" s="199"/>
      <c r="C17" s="200"/>
      <c r="D17" s="201"/>
    </row>
    <row r="18" spans="1:8" s="158" customFormat="1" ht="34.5" customHeight="1" x14ac:dyDescent="0.25">
      <c r="A18" s="190" t="s">
        <v>242</v>
      </c>
      <c r="B18" s="191"/>
      <c r="C18" s="191"/>
      <c r="D18" s="192"/>
    </row>
    <row r="19" spans="1:8" s="158" customFormat="1" ht="24" customHeight="1" x14ac:dyDescent="0.3">
      <c r="A19" s="171" t="s">
        <v>134</v>
      </c>
      <c r="B19" s="186" t="s">
        <v>6</v>
      </c>
      <c r="C19" s="187"/>
      <c r="D19" s="130">
        <f>'Produits locaux IDF'!D9</f>
        <v>0</v>
      </c>
    </row>
    <row r="20" spans="1:8" s="158" customFormat="1" ht="24" customHeight="1" x14ac:dyDescent="0.3">
      <c r="A20" s="172" t="s">
        <v>133</v>
      </c>
      <c r="B20" s="188" t="s">
        <v>6</v>
      </c>
      <c r="C20" s="189"/>
      <c r="D20" s="131">
        <f>'Colis viande'!D17</f>
        <v>0</v>
      </c>
    </row>
    <row r="21" spans="1:8" s="158" customFormat="1" ht="24" customHeight="1" x14ac:dyDescent="0.3">
      <c r="A21" s="173" t="s">
        <v>245</v>
      </c>
      <c r="B21" s="193" t="s">
        <v>6</v>
      </c>
      <c r="C21" s="194"/>
      <c r="D21" s="137">
        <f>'Colis poisson'!D11</f>
        <v>0</v>
      </c>
    </row>
    <row r="22" spans="1:8" s="158" customFormat="1" ht="24" customHeight="1" x14ac:dyDescent="0.3">
      <c r="A22" s="174" t="s">
        <v>136</v>
      </c>
      <c r="B22" s="184" t="s">
        <v>6</v>
      </c>
      <c r="C22" s="185"/>
      <c r="D22" s="132">
        <f>Pain!D13</f>
        <v>0</v>
      </c>
    </row>
    <row r="23" spans="1:8" s="158" customFormat="1" ht="24" customHeight="1" x14ac:dyDescent="0.25">
      <c r="A23" s="175" t="s">
        <v>185</v>
      </c>
      <c r="B23" s="210" t="s">
        <v>6</v>
      </c>
      <c r="C23" s="211"/>
      <c r="D23" s="133">
        <f>'Fruits &amp; légumes locaux'!D16+'Fruits &amp; légumes locaux'!D25+'Fruits &amp; légumes locaux'!D20</f>
        <v>0</v>
      </c>
    </row>
    <row r="24" spans="1:8" s="158" customFormat="1" ht="24" customHeight="1" x14ac:dyDescent="0.25">
      <c r="A24" s="176" t="s">
        <v>192</v>
      </c>
      <c r="B24" s="217" t="s">
        <v>6</v>
      </c>
      <c r="C24" s="218"/>
      <c r="D24" s="134">
        <f>'Colis Fromages'!D15</f>
        <v>0</v>
      </c>
    </row>
    <row r="25" spans="1:8" s="158" customFormat="1" ht="24" customHeight="1" x14ac:dyDescent="0.25">
      <c r="A25" s="177" t="s">
        <v>209</v>
      </c>
      <c r="B25" s="221" t="s">
        <v>6</v>
      </c>
      <c r="C25" s="222"/>
      <c r="D25" s="135">
        <f>'Produits d''Auvergne'!D12</f>
        <v>0</v>
      </c>
    </row>
    <row r="26" spans="1:8" s="158" customFormat="1" ht="24" customHeight="1" x14ac:dyDescent="0.25">
      <c r="A26" s="178" t="s">
        <v>213</v>
      </c>
      <c r="B26" s="223" t="s">
        <v>6</v>
      </c>
      <c r="C26" s="224"/>
      <c r="D26" s="136">
        <f>'Produits de Sicile'!D29</f>
        <v>0</v>
      </c>
    </row>
    <row r="27" spans="1:8" s="158" customFormat="1" ht="24" customHeight="1" x14ac:dyDescent="0.25">
      <c r="A27" s="179" t="s">
        <v>333</v>
      </c>
      <c r="B27" s="229" t="s">
        <v>6</v>
      </c>
      <c r="C27" s="230"/>
      <c r="D27" s="170">
        <f>'Plantes &amp; Fleurs'!D27+'Plantes &amp; Fleurs'!D36</f>
        <v>0</v>
      </c>
    </row>
    <row r="28" spans="1:8" s="158" customFormat="1" ht="41.25" customHeight="1" x14ac:dyDescent="0.25">
      <c r="A28" s="180" t="s">
        <v>178</v>
      </c>
      <c r="B28" s="212" t="s">
        <v>179</v>
      </c>
      <c r="C28" s="213"/>
      <c r="D28" s="214"/>
    </row>
    <row r="29" spans="1:8" s="158" customFormat="1" ht="51.75" customHeight="1" x14ac:dyDescent="0.25">
      <c r="A29" s="215" t="s">
        <v>184</v>
      </c>
      <c r="B29" s="215"/>
      <c r="C29" s="215"/>
      <c r="D29" s="216"/>
    </row>
    <row r="30" spans="1:8" s="158" customFormat="1" ht="51.75" customHeight="1" x14ac:dyDescent="0.25">
      <c r="A30" s="225" t="s">
        <v>223</v>
      </c>
      <c r="B30" s="225"/>
      <c r="C30" s="225"/>
      <c r="D30" s="226"/>
    </row>
    <row r="31" spans="1:8" s="158" customFormat="1" ht="51.75" customHeight="1" x14ac:dyDescent="0.25">
      <c r="A31" s="227" t="s">
        <v>244</v>
      </c>
      <c r="B31" s="227"/>
      <c r="C31" s="227"/>
      <c r="D31" s="228"/>
    </row>
    <row r="32" spans="1:8" ht="24" customHeight="1" x14ac:dyDescent="0.35">
      <c r="A32" s="219" t="s">
        <v>114</v>
      </c>
      <c r="B32" s="220"/>
      <c r="C32" s="220"/>
      <c r="D32" s="82">
        <f>SUM(D19:D27)</f>
        <v>0</v>
      </c>
      <c r="G32" s="161"/>
      <c r="H32" s="161"/>
    </row>
  </sheetData>
  <sheetProtection password="9C72" sheet="1" objects="1" scenarios="1" selectLockedCells="1"/>
  <mergeCells count="25">
    <mergeCell ref="B23:C23"/>
    <mergeCell ref="B28:D28"/>
    <mergeCell ref="A29:D29"/>
    <mergeCell ref="B24:C24"/>
    <mergeCell ref="A32:C32"/>
    <mergeCell ref="B25:C25"/>
    <mergeCell ref="B26:C26"/>
    <mergeCell ref="A30:D30"/>
    <mergeCell ref="A31:D31"/>
    <mergeCell ref="B27:C27"/>
    <mergeCell ref="A1:A7"/>
    <mergeCell ref="A9:D9"/>
    <mergeCell ref="B10:D10"/>
    <mergeCell ref="B11:D11"/>
    <mergeCell ref="B12:D12"/>
    <mergeCell ref="B13:D13"/>
    <mergeCell ref="B22:C22"/>
    <mergeCell ref="B19:C19"/>
    <mergeCell ref="B20:C20"/>
    <mergeCell ref="A18:D18"/>
    <mergeCell ref="B21:C21"/>
    <mergeCell ref="B14:D14"/>
    <mergeCell ref="B15:D15"/>
    <mergeCell ref="B16:D16"/>
    <mergeCell ref="B17:D17"/>
  </mergeCells>
  <conditionalFormatting sqref="H32">
    <cfRule type="cellIs" dxfId="178" priority="27" operator="equal">
      <formula>0</formula>
    </cfRule>
  </conditionalFormatting>
  <conditionalFormatting sqref="B10:B16">
    <cfRule type="expression" dxfId="177" priority="1">
      <formula>B10=""</formula>
    </cfRule>
  </conditionalFormatting>
  <dataValidations count="3">
    <dataValidation type="list" allowBlank="1" showInputMessage="1" showErrorMessage="1" sqref="B15:D15">
      <formula1>"Mercredi après-midi, Vendredi après-midi"</formula1>
    </dataValidation>
    <dataValidation type="list" allowBlank="1" showInputMessage="1" showErrorMessage="1" sqref="B16:D16">
      <formula1>"CB,Chèque"</formula1>
    </dataValidation>
    <dataValidation type="list" allowBlank="1" showInputMessage="1" showErrorMessage="1" sqref="B12:D12">
      <formula1>"Maison,Appartement"</formula1>
    </dataValidation>
  </dataValidations>
  <hyperlinks>
    <hyperlink ref="A19" location="'Produits locaux IDF'!A1" display="Pour commander des produits locaux, cliquez ici"/>
    <hyperlink ref="A20" location="'Colis viande'!A1" display="Pour commander des colis de viande &amp; charcuterie, cliquez ici"/>
    <hyperlink ref="A22" location="Pain!A1" display="Pour commander des colis de viande &amp; charcuterie, cliquez ici"/>
    <hyperlink ref="A28" location="'Cuisine créole'!A1" display="Pour commander de la cuisine créole, cliquez ici"/>
    <hyperlink ref="A23" location="'Fruits &amp; légumes locaux'!A1" display="Pour commander du maraichage, fruits &amp; œufs, cliquez ici"/>
    <hyperlink ref="A24" location="'Colis Fromages'!A1" display="Pour commander du fromages, cliquez ici"/>
    <hyperlink ref="A25" location="'Produits d''Auvergne'!Zone_d_impression" display="Pour commander des produits d'Auvergne, cliquez ici"/>
    <hyperlink ref="A26" location="'Produits de Sicile'!Zone_d_impression" display="Pour commander des produits de Sicile, cliquez ici"/>
    <hyperlink ref="A21" location="'Colis poisson'!A1" display="Pour commander des colis de poisson, cliquez ici"/>
    <hyperlink ref="A27" location="'Plantes &amp; Fleurs'!A1" display="Pour commander des produits de Sicile, cliquez ici"/>
  </hyperlinks>
  <pageMargins left="0.25" right="0.25" top="0.75" bottom="0.75" header="0.3" footer="0.3"/>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opLeftCell="A11" zoomScale="90" zoomScaleNormal="90" workbookViewId="0">
      <selection activeCell="A38" activeCellId="1" sqref="C10:C26 A38:D38"/>
    </sheetView>
  </sheetViews>
  <sheetFormatPr baseColWidth="10" defaultColWidth="11.42578125" defaultRowHeight="15.75" x14ac:dyDescent="0.25"/>
  <cols>
    <col min="1" max="1" width="95.5703125" style="1" customWidth="1"/>
    <col min="2" max="4" width="13.5703125" style="2" customWidth="1"/>
    <col min="5" max="5" width="41.42578125" style="1" customWidth="1"/>
    <col min="6" max="8" width="9.5703125" style="1" customWidth="1"/>
    <col min="9" max="16384" width="11.42578125" style="1"/>
  </cols>
  <sheetData>
    <row r="1" spans="1:8" s="6" customFormat="1" ht="18.75" x14ac:dyDescent="0.3">
      <c r="A1" s="265" t="s">
        <v>289</v>
      </c>
      <c r="B1" s="266"/>
      <c r="C1" s="266"/>
      <c r="D1" s="266"/>
    </row>
    <row r="2" spans="1:8" s="6" customFormat="1" ht="26.25" x14ac:dyDescent="0.4">
      <c r="A2" s="267"/>
      <c r="B2" s="266"/>
      <c r="C2" s="266"/>
      <c r="D2" s="266"/>
      <c r="E2" s="31"/>
      <c r="F2" s="31"/>
      <c r="G2" s="31"/>
      <c r="H2" s="31"/>
    </row>
    <row r="3" spans="1:8" s="6" customFormat="1" ht="2.25" customHeight="1" x14ac:dyDescent="0.4">
      <c r="A3" s="267"/>
      <c r="B3" s="266"/>
      <c r="C3" s="266"/>
      <c r="D3" s="266"/>
      <c r="E3" s="31"/>
      <c r="F3" s="31"/>
      <c r="G3" s="31"/>
      <c r="H3" s="31"/>
    </row>
    <row r="4" spans="1:8" s="6" customFormat="1" ht="15" hidden="1" customHeight="1" x14ac:dyDescent="0.4">
      <c r="A4" s="267"/>
      <c r="B4" s="266"/>
      <c r="C4" s="266"/>
      <c r="D4" s="266"/>
      <c r="E4" s="31"/>
      <c r="F4" s="31"/>
      <c r="G4" s="31"/>
      <c r="H4" s="31"/>
    </row>
    <row r="5" spans="1:8" s="6" customFormat="1" ht="18.75" hidden="1" customHeight="1" x14ac:dyDescent="0.3">
      <c r="A5" s="267"/>
      <c r="B5" s="266"/>
      <c r="C5" s="266"/>
      <c r="D5" s="266"/>
      <c r="E5" s="32"/>
      <c r="F5" s="34"/>
      <c r="G5" s="34"/>
      <c r="H5" s="34"/>
    </row>
    <row r="6" spans="1:8" s="6" customFormat="1" ht="18.75" hidden="1" customHeight="1" x14ac:dyDescent="0.3">
      <c r="A6" s="267"/>
      <c r="B6" s="266"/>
      <c r="C6" s="266"/>
      <c r="D6" s="266"/>
      <c r="E6" s="33"/>
      <c r="F6" s="35"/>
      <c r="G6" s="35"/>
      <c r="H6" s="35"/>
    </row>
    <row r="7" spans="1:8" s="6" customFormat="1" ht="18.75" hidden="1" customHeight="1" x14ac:dyDescent="0.3">
      <c r="A7" s="267"/>
      <c r="B7" s="266"/>
      <c r="C7" s="266"/>
      <c r="D7" s="266"/>
      <c r="E7" s="33"/>
      <c r="F7" s="35"/>
      <c r="G7" s="35"/>
      <c r="H7" s="35"/>
    </row>
    <row r="8" spans="1:8" s="6" customFormat="1" ht="39" customHeight="1" x14ac:dyDescent="0.3">
      <c r="A8" s="310" t="s">
        <v>309</v>
      </c>
      <c r="B8" s="311"/>
      <c r="C8" s="311"/>
      <c r="D8" s="311"/>
      <c r="E8" s="33"/>
      <c r="F8" s="35"/>
      <c r="G8" s="35"/>
      <c r="H8" s="35"/>
    </row>
    <row r="9" spans="1:8" ht="18.75" x14ac:dyDescent="0.25">
      <c r="A9" s="74" t="s">
        <v>9</v>
      </c>
      <c r="B9" s="75" t="s">
        <v>8</v>
      </c>
      <c r="C9" s="75" t="s">
        <v>7</v>
      </c>
      <c r="D9" s="76" t="s">
        <v>6</v>
      </c>
    </row>
    <row r="10" spans="1:8" ht="30" customHeight="1" x14ac:dyDescent="0.25">
      <c r="A10" s="73" t="s">
        <v>290</v>
      </c>
      <c r="B10" s="9">
        <v>1</v>
      </c>
      <c r="C10" s="8"/>
      <c r="D10" s="10">
        <f t="shared" ref="D10:D15" si="0">B10*C10</f>
        <v>0</v>
      </c>
    </row>
    <row r="11" spans="1:8" ht="30" customHeight="1" x14ac:dyDescent="0.25">
      <c r="A11" s="73" t="s">
        <v>291</v>
      </c>
      <c r="B11" s="9">
        <v>1</v>
      </c>
      <c r="C11" s="8"/>
      <c r="D11" s="10">
        <f t="shared" si="0"/>
        <v>0</v>
      </c>
    </row>
    <row r="12" spans="1:8" ht="30" customHeight="1" x14ac:dyDescent="0.25">
      <c r="A12" s="73" t="s">
        <v>292</v>
      </c>
      <c r="B12" s="9">
        <v>1</v>
      </c>
      <c r="C12" s="8"/>
      <c r="D12" s="10">
        <f t="shared" si="0"/>
        <v>0</v>
      </c>
    </row>
    <row r="13" spans="1:8" ht="30" customHeight="1" x14ac:dyDescent="0.25">
      <c r="A13" s="73" t="s">
        <v>293</v>
      </c>
      <c r="B13" s="9">
        <v>1</v>
      </c>
      <c r="C13" s="8"/>
      <c r="D13" s="10">
        <f t="shared" si="0"/>
        <v>0</v>
      </c>
    </row>
    <row r="14" spans="1:8" ht="30" customHeight="1" x14ac:dyDescent="0.25">
      <c r="A14" s="73" t="s">
        <v>294</v>
      </c>
      <c r="B14" s="9">
        <v>1</v>
      </c>
      <c r="C14" s="8"/>
      <c r="D14" s="10">
        <f t="shared" si="0"/>
        <v>0</v>
      </c>
    </row>
    <row r="15" spans="1:8" ht="30" customHeight="1" x14ac:dyDescent="0.25">
      <c r="A15" s="73" t="s">
        <v>295</v>
      </c>
      <c r="B15" s="9">
        <v>0.6</v>
      </c>
      <c r="C15" s="8"/>
      <c r="D15" s="10">
        <f t="shared" si="0"/>
        <v>0</v>
      </c>
    </row>
    <row r="16" spans="1:8" ht="30" customHeight="1" x14ac:dyDescent="0.25">
      <c r="A16" s="73" t="s">
        <v>296</v>
      </c>
      <c r="B16" s="9">
        <v>0.6</v>
      </c>
      <c r="C16" s="8"/>
      <c r="D16" s="10">
        <f t="shared" ref="D16:D17" si="1">B16*C16</f>
        <v>0</v>
      </c>
    </row>
    <row r="17" spans="1:8" ht="30" customHeight="1" x14ac:dyDescent="0.25">
      <c r="A17" s="73" t="s">
        <v>325</v>
      </c>
      <c r="B17" s="9">
        <v>0.6</v>
      </c>
      <c r="C17" s="8"/>
      <c r="D17" s="10">
        <f t="shared" si="1"/>
        <v>0</v>
      </c>
    </row>
    <row r="18" spans="1:8" ht="30" customHeight="1" x14ac:dyDescent="0.25">
      <c r="A18" s="73" t="s">
        <v>326</v>
      </c>
      <c r="B18" s="9">
        <v>0.6</v>
      </c>
      <c r="C18" s="8"/>
      <c r="D18" s="10">
        <f t="shared" ref="D18" si="2">B18*C18</f>
        <v>0</v>
      </c>
    </row>
    <row r="19" spans="1:8" ht="30" customHeight="1" x14ac:dyDescent="0.25">
      <c r="A19" s="73" t="s">
        <v>327</v>
      </c>
      <c r="B19" s="9">
        <v>0.6</v>
      </c>
      <c r="C19" s="8"/>
      <c r="D19" s="10">
        <f t="shared" ref="D19" si="3">B19*C19</f>
        <v>0</v>
      </c>
    </row>
    <row r="20" spans="1:8" ht="30" customHeight="1" x14ac:dyDescent="0.25">
      <c r="A20" s="73" t="s">
        <v>297</v>
      </c>
      <c r="B20" s="9">
        <v>0.6</v>
      </c>
      <c r="C20" s="8"/>
      <c r="D20" s="10">
        <f t="shared" ref="D20" si="4">B20*C20</f>
        <v>0</v>
      </c>
    </row>
    <row r="21" spans="1:8" ht="30" customHeight="1" x14ac:dyDescent="0.25">
      <c r="A21" s="73" t="s">
        <v>328</v>
      </c>
      <c r="B21" s="9">
        <v>0.6</v>
      </c>
      <c r="C21" s="8"/>
      <c r="D21" s="10">
        <f t="shared" ref="D21" si="5">B21*C21</f>
        <v>0</v>
      </c>
    </row>
    <row r="22" spans="1:8" ht="30" customHeight="1" x14ac:dyDescent="0.25">
      <c r="A22" s="73" t="s">
        <v>329</v>
      </c>
      <c r="B22" s="9">
        <v>0.6</v>
      </c>
      <c r="C22" s="8"/>
      <c r="D22" s="10">
        <f t="shared" ref="D22" si="6">B22*C22</f>
        <v>0</v>
      </c>
    </row>
    <row r="23" spans="1:8" ht="30" customHeight="1" x14ac:dyDescent="0.25">
      <c r="A23" s="73" t="s">
        <v>298</v>
      </c>
      <c r="B23" s="9">
        <v>1.5</v>
      </c>
      <c r="C23" s="8"/>
      <c r="D23" s="10">
        <f t="shared" ref="D23" si="7">B23*C23</f>
        <v>0</v>
      </c>
    </row>
    <row r="24" spans="1:8" ht="30" customHeight="1" x14ac:dyDescent="0.25">
      <c r="A24" s="73" t="s">
        <v>299</v>
      </c>
      <c r="B24" s="9">
        <v>1.5</v>
      </c>
      <c r="C24" s="8"/>
      <c r="D24" s="10">
        <f t="shared" ref="D24:D25" si="8">B24*C24</f>
        <v>0</v>
      </c>
    </row>
    <row r="25" spans="1:8" ht="30" customHeight="1" x14ac:dyDescent="0.25">
      <c r="A25" s="73" t="s">
        <v>300</v>
      </c>
      <c r="B25" s="9">
        <v>0.8</v>
      </c>
      <c r="C25" s="8"/>
      <c r="D25" s="10">
        <f t="shared" si="8"/>
        <v>0</v>
      </c>
    </row>
    <row r="26" spans="1:8" ht="30" customHeight="1" x14ac:dyDescent="0.25">
      <c r="A26" s="73" t="s">
        <v>301</v>
      </c>
      <c r="B26" s="9">
        <v>0.8</v>
      </c>
      <c r="C26" s="8"/>
      <c r="D26" s="10">
        <f t="shared" ref="D26" si="9">B26*C26</f>
        <v>0</v>
      </c>
    </row>
    <row r="27" spans="1:8" ht="23.25" x14ac:dyDescent="0.35">
      <c r="A27" s="316" t="s">
        <v>302</v>
      </c>
      <c r="B27" s="317"/>
      <c r="C27" s="317"/>
      <c r="D27" s="77">
        <f>SUM(D10:D26)</f>
        <v>0</v>
      </c>
    </row>
    <row r="28" spans="1:8" s="6" customFormat="1" ht="39" hidden="1" customHeight="1" x14ac:dyDescent="0.3">
      <c r="A28" s="310" t="s">
        <v>229</v>
      </c>
      <c r="B28" s="311"/>
      <c r="C28" s="311"/>
      <c r="D28" s="311"/>
      <c r="E28" s="33"/>
      <c r="F28" s="35"/>
      <c r="G28" s="35"/>
      <c r="H28" s="35"/>
    </row>
    <row r="29" spans="1:8" ht="18.75" hidden="1" x14ac:dyDescent="0.25">
      <c r="A29" s="74" t="s">
        <v>9</v>
      </c>
      <c r="B29" s="75" t="s">
        <v>8</v>
      </c>
      <c r="C29" s="75" t="s">
        <v>7</v>
      </c>
      <c r="D29" s="76" t="s">
        <v>6</v>
      </c>
    </row>
    <row r="30" spans="1:8" ht="51" hidden="1" customHeight="1" x14ac:dyDescent="0.25">
      <c r="A30" s="73" t="s">
        <v>231</v>
      </c>
      <c r="B30" s="9"/>
      <c r="C30" s="8"/>
      <c r="D30" s="10">
        <f t="shared" ref="D30" si="10">B30*C30</f>
        <v>0</v>
      </c>
    </row>
    <row r="31" spans="1:8" ht="23.25" hidden="1" x14ac:dyDescent="0.35">
      <c r="A31" s="316" t="s">
        <v>230</v>
      </c>
      <c r="B31" s="317"/>
      <c r="C31" s="317"/>
      <c r="D31" s="77">
        <f>SUM(D30:D30)</f>
        <v>0</v>
      </c>
    </row>
    <row r="32" spans="1:8" s="6" customFormat="1" ht="39" hidden="1" customHeight="1" x14ac:dyDescent="0.3">
      <c r="A32" s="310" t="s">
        <v>308</v>
      </c>
      <c r="B32" s="311"/>
      <c r="C32" s="311"/>
      <c r="D32" s="311"/>
      <c r="E32" s="33"/>
      <c r="F32" s="35"/>
      <c r="G32" s="35"/>
      <c r="H32" s="35"/>
    </row>
    <row r="33" spans="1:4" ht="18.75" hidden="1" x14ac:dyDescent="0.25">
      <c r="A33" s="74" t="s">
        <v>207</v>
      </c>
      <c r="B33" s="75" t="s">
        <v>8</v>
      </c>
      <c r="C33" s="75" t="s">
        <v>7</v>
      </c>
      <c r="D33" s="76" t="s">
        <v>6</v>
      </c>
    </row>
    <row r="34" spans="1:4" ht="30" hidden="1" customHeight="1" x14ac:dyDescent="0.25">
      <c r="A34" s="73" t="s">
        <v>306</v>
      </c>
      <c r="B34" s="9">
        <v>5.5</v>
      </c>
      <c r="C34" s="8"/>
      <c r="D34" s="10">
        <f t="shared" ref="D34:D35" si="11">B34*C34</f>
        <v>0</v>
      </c>
    </row>
    <row r="35" spans="1:4" ht="30" hidden="1" customHeight="1" x14ac:dyDescent="0.25">
      <c r="A35" s="73" t="s">
        <v>307</v>
      </c>
      <c r="B35" s="9">
        <v>15.8</v>
      </c>
      <c r="C35" s="8"/>
      <c r="D35" s="10">
        <f t="shared" si="11"/>
        <v>0</v>
      </c>
    </row>
    <row r="36" spans="1:4" ht="23.25" hidden="1" x14ac:dyDescent="0.35">
      <c r="A36" s="316" t="s">
        <v>303</v>
      </c>
      <c r="B36" s="317"/>
      <c r="C36" s="317"/>
      <c r="D36" s="77">
        <f>SUM(D34:D35)</f>
        <v>0</v>
      </c>
    </row>
    <row r="38" spans="1:4" ht="18.75" x14ac:dyDescent="0.25">
      <c r="A38" s="233" t="s">
        <v>228</v>
      </c>
      <c r="B38" s="233"/>
      <c r="C38" s="233"/>
      <c r="D38" s="233"/>
    </row>
  </sheetData>
  <sheetProtection password="9C72" sheet="1" objects="1" scenarios="1" selectLockedCells="1"/>
  <mergeCells count="8">
    <mergeCell ref="A36:C36"/>
    <mergeCell ref="A38:D38"/>
    <mergeCell ref="A1:D7"/>
    <mergeCell ref="A8:D8"/>
    <mergeCell ref="A27:C27"/>
    <mergeCell ref="A28:D28"/>
    <mergeCell ref="A31:C31"/>
    <mergeCell ref="A32:D32"/>
  </mergeCells>
  <conditionalFormatting sqref="D27">
    <cfRule type="cellIs" dxfId="101" priority="22" operator="equal">
      <formula>0</formula>
    </cfRule>
  </conditionalFormatting>
  <conditionalFormatting sqref="D10 D12">
    <cfRule type="cellIs" dxfId="100" priority="21" operator="equal">
      <formula>0</formula>
    </cfRule>
  </conditionalFormatting>
  <conditionalFormatting sqref="D11">
    <cfRule type="cellIs" dxfId="99" priority="20" operator="equal">
      <formula>0</formula>
    </cfRule>
  </conditionalFormatting>
  <conditionalFormatting sqref="D13">
    <cfRule type="cellIs" dxfId="98" priority="19" operator="equal">
      <formula>0</formula>
    </cfRule>
  </conditionalFormatting>
  <conditionalFormatting sqref="D14">
    <cfRule type="cellIs" dxfId="97" priority="18" operator="equal">
      <formula>0</formula>
    </cfRule>
  </conditionalFormatting>
  <conditionalFormatting sqref="D36">
    <cfRule type="cellIs" dxfId="96" priority="17" operator="equal">
      <formula>0</formula>
    </cfRule>
  </conditionalFormatting>
  <conditionalFormatting sqref="D34">
    <cfRule type="cellIs" dxfId="95" priority="16" operator="equal">
      <formula>0</formula>
    </cfRule>
  </conditionalFormatting>
  <conditionalFormatting sqref="D35">
    <cfRule type="cellIs" dxfId="94" priority="15" operator="equal">
      <formula>0</formula>
    </cfRule>
  </conditionalFormatting>
  <conditionalFormatting sqref="D31">
    <cfRule type="cellIs" dxfId="93" priority="14" operator="equal">
      <formula>0</formula>
    </cfRule>
  </conditionalFormatting>
  <conditionalFormatting sqref="D30">
    <cfRule type="cellIs" dxfId="92" priority="13" operator="equal">
      <formula>0</formula>
    </cfRule>
  </conditionalFormatting>
  <conditionalFormatting sqref="D15">
    <cfRule type="cellIs" dxfId="91" priority="12" operator="equal">
      <formula>0</formula>
    </cfRule>
  </conditionalFormatting>
  <conditionalFormatting sqref="D16">
    <cfRule type="cellIs" dxfId="90" priority="11" operator="equal">
      <formula>0</formula>
    </cfRule>
  </conditionalFormatting>
  <conditionalFormatting sqref="D20">
    <cfRule type="cellIs" dxfId="89" priority="10" operator="equal">
      <formula>0</formula>
    </cfRule>
  </conditionalFormatting>
  <conditionalFormatting sqref="D23">
    <cfRule type="cellIs" dxfId="88" priority="9" operator="equal">
      <formula>0</formula>
    </cfRule>
  </conditionalFormatting>
  <conditionalFormatting sqref="D24">
    <cfRule type="cellIs" dxfId="87" priority="8" operator="equal">
      <formula>0</formula>
    </cfRule>
  </conditionalFormatting>
  <conditionalFormatting sqref="D25">
    <cfRule type="cellIs" dxfId="86" priority="7" operator="equal">
      <formula>0</formula>
    </cfRule>
  </conditionalFormatting>
  <conditionalFormatting sqref="D26">
    <cfRule type="cellIs" dxfId="85" priority="6" operator="equal">
      <formula>0</formula>
    </cfRule>
  </conditionalFormatting>
  <conditionalFormatting sqref="D17">
    <cfRule type="cellIs" dxfId="84" priority="5" operator="equal">
      <formula>0</formula>
    </cfRule>
  </conditionalFormatting>
  <conditionalFormatting sqref="D18">
    <cfRule type="cellIs" dxfId="83" priority="4" operator="equal">
      <formula>0</formula>
    </cfRule>
  </conditionalFormatting>
  <conditionalFormatting sqref="D19">
    <cfRule type="cellIs" dxfId="82" priority="3" operator="equal">
      <formula>0</formula>
    </cfRule>
  </conditionalFormatting>
  <conditionalFormatting sqref="D21">
    <cfRule type="cellIs" dxfId="81" priority="2" operator="equal">
      <formula>0</formula>
    </cfRule>
  </conditionalFormatting>
  <conditionalFormatting sqref="D22">
    <cfRule type="cellIs" dxfId="80" priority="1" operator="equal">
      <formula>0</formula>
    </cfRule>
  </conditionalFormatting>
  <hyperlinks>
    <hyperlink ref="A38:D38"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D44"/>
  <sheetViews>
    <sheetView workbookViewId="0">
      <selection activeCell="E9" sqref="E9"/>
    </sheetView>
  </sheetViews>
  <sheetFormatPr baseColWidth="10" defaultColWidth="11.42578125" defaultRowHeight="14.25" x14ac:dyDescent="0.2"/>
  <cols>
    <col min="1" max="1" width="77.140625" style="39" customWidth="1"/>
    <col min="2" max="1024" width="12.42578125" style="39" customWidth="1"/>
    <col min="1025" max="16384" width="11.42578125" style="39"/>
  </cols>
  <sheetData>
    <row r="1" spans="1:2" ht="79.5" customHeight="1" x14ac:dyDescent="0.3">
      <c r="A1" s="69"/>
      <c r="B1" s="68"/>
    </row>
    <row r="2" spans="1:2" s="62" customFormat="1" ht="29.1" customHeight="1" x14ac:dyDescent="0.3">
      <c r="A2" s="67" t="s">
        <v>177</v>
      </c>
      <c r="B2" s="65"/>
    </row>
    <row r="3" spans="1:2" s="62" customFormat="1" ht="17.45" customHeight="1" x14ac:dyDescent="0.3">
      <c r="A3" s="66" t="s">
        <v>176</v>
      </c>
      <c r="B3" s="65"/>
    </row>
    <row r="4" spans="1:2" s="62" customFormat="1" ht="20.85" customHeight="1" x14ac:dyDescent="0.2">
      <c r="A4" s="64" t="s">
        <v>175</v>
      </c>
      <c r="B4" s="63"/>
    </row>
    <row r="5" spans="1:2" ht="24.95" customHeight="1" x14ac:dyDescent="0.3">
      <c r="A5" s="56" t="s">
        <v>174</v>
      </c>
      <c r="B5" s="61"/>
    </row>
    <row r="6" spans="1:2" ht="20.85" customHeight="1" x14ac:dyDescent="0.3">
      <c r="A6" s="57" t="s">
        <v>173</v>
      </c>
      <c r="B6" s="52">
        <v>3.5</v>
      </c>
    </row>
    <row r="7" spans="1:2" ht="18.2" customHeight="1" x14ac:dyDescent="0.4">
      <c r="A7" s="57" t="s">
        <v>172</v>
      </c>
      <c r="B7" s="52">
        <v>3.5</v>
      </c>
    </row>
    <row r="8" spans="1:2" ht="20.100000000000001" customHeight="1" x14ac:dyDescent="0.45">
      <c r="A8" s="60" t="s">
        <v>171</v>
      </c>
      <c r="B8" s="59"/>
    </row>
    <row r="9" spans="1:2" ht="20.85" customHeight="1" x14ac:dyDescent="0.25">
      <c r="A9" s="57" t="s">
        <v>170</v>
      </c>
      <c r="B9" s="52">
        <v>8.5</v>
      </c>
    </row>
    <row r="10" spans="1:2" ht="17.45" customHeight="1" x14ac:dyDescent="0.2">
      <c r="A10" s="58" t="s">
        <v>169</v>
      </c>
      <c r="B10" s="52">
        <v>8.5</v>
      </c>
    </row>
    <row r="11" spans="1:2" ht="18.95" customHeight="1" x14ac:dyDescent="0.45">
      <c r="A11" s="57" t="s">
        <v>168</v>
      </c>
      <c r="B11" s="52">
        <v>5.5</v>
      </c>
    </row>
    <row r="12" spans="1:2" ht="18.95" customHeight="1" x14ac:dyDescent="0.3">
      <c r="A12" s="49" t="s">
        <v>167</v>
      </c>
      <c r="B12" s="52">
        <v>3</v>
      </c>
    </row>
    <row r="13" spans="1:2" ht="20.85" customHeight="1" x14ac:dyDescent="0.3">
      <c r="A13" s="54" t="s">
        <v>166</v>
      </c>
      <c r="B13" s="52">
        <v>3.5</v>
      </c>
    </row>
    <row r="14" spans="1:2" ht="24.95" customHeight="1" x14ac:dyDescent="0.3">
      <c r="A14" s="56" t="s">
        <v>165</v>
      </c>
      <c r="B14" s="50"/>
    </row>
    <row r="15" spans="1:2" ht="16.5" customHeight="1" x14ac:dyDescent="0.35">
      <c r="A15" s="55" t="s">
        <v>164</v>
      </c>
      <c r="B15" s="52">
        <v>7</v>
      </c>
    </row>
    <row r="16" spans="1:2" ht="15" x14ac:dyDescent="0.25">
      <c r="A16" s="55" t="s">
        <v>163</v>
      </c>
      <c r="B16" s="52">
        <v>5</v>
      </c>
    </row>
    <row r="17" spans="1:2" ht="15" x14ac:dyDescent="0.35">
      <c r="A17" s="55" t="s">
        <v>162</v>
      </c>
      <c r="B17" s="52">
        <v>4.5</v>
      </c>
    </row>
    <row r="18" spans="1:2" ht="27.6" customHeight="1" x14ac:dyDescent="0.55000000000000004">
      <c r="A18" s="51" t="s">
        <v>161</v>
      </c>
      <c r="B18" s="50"/>
    </row>
    <row r="19" spans="1:2" ht="13.9" x14ac:dyDescent="0.25">
      <c r="A19" s="49" t="s">
        <v>160</v>
      </c>
      <c r="B19" s="52">
        <v>4.5</v>
      </c>
    </row>
    <row r="20" spans="1:2" ht="13.9" x14ac:dyDescent="0.25">
      <c r="A20" s="49" t="s">
        <v>159</v>
      </c>
      <c r="B20" s="52">
        <v>4.5</v>
      </c>
    </row>
    <row r="21" spans="1:2" ht="13.9" x14ac:dyDescent="0.25">
      <c r="A21" s="54" t="s">
        <v>158</v>
      </c>
      <c r="B21" s="52">
        <v>4.5</v>
      </c>
    </row>
    <row r="22" spans="1:2" ht="13.9" x14ac:dyDescent="0.25">
      <c r="A22" s="54" t="s">
        <v>157</v>
      </c>
      <c r="B22" s="52">
        <v>4.5</v>
      </c>
    </row>
    <row r="23" spans="1:2" ht="13.9" x14ac:dyDescent="0.25">
      <c r="A23" s="49" t="s">
        <v>156</v>
      </c>
      <c r="B23" s="52">
        <v>4.5</v>
      </c>
    </row>
    <row r="24" spans="1:2" ht="23.45" x14ac:dyDescent="0.55000000000000004">
      <c r="A24" s="51" t="s">
        <v>155</v>
      </c>
      <c r="B24" s="50"/>
    </row>
    <row r="25" spans="1:2" ht="15" x14ac:dyDescent="0.35">
      <c r="A25" s="53" t="s">
        <v>154</v>
      </c>
      <c r="B25" s="52">
        <v>22</v>
      </c>
    </row>
    <row r="26" spans="1:2" ht="15" x14ac:dyDescent="0.35">
      <c r="A26" s="53" t="s">
        <v>153</v>
      </c>
      <c r="B26" s="52">
        <v>12</v>
      </c>
    </row>
    <row r="27" spans="1:2" ht="15" x14ac:dyDescent="0.35">
      <c r="A27" s="53" t="s">
        <v>152</v>
      </c>
      <c r="B27" s="52">
        <v>22</v>
      </c>
    </row>
    <row r="28" spans="1:2" ht="15" x14ac:dyDescent="0.25">
      <c r="A28" s="53" t="s">
        <v>151</v>
      </c>
      <c r="B28" s="52">
        <v>12</v>
      </c>
    </row>
    <row r="29" spans="1:2" ht="15" x14ac:dyDescent="0.25">
      <c r="A29" s="53" t="s">
        <v>150</v>
      </c>
      <c r="B29" s="52">
        <v>22</v>
      </c>
    </row>
    <row r="30" spans="1:2" ht="15" x14ac:dyDescent="0.25">
      <c r="A30" s="53" t="s">
        <v>149</v>
      </c>
      <c r="B30" s="52">
        <v>25</v>
      </c>
    </row>
    <row r="31" spans="1:2" ht="15" x14ac:dyDescent="0.25">
      <c r="A31" s="53" t="s">
        <v>148</v>
      </c>
      <c r="B31" s="52">
        <v>12</v>
      </c>
    </row>
    <row r="32" spans="1:2" ht="24" x14ac:dyDescent="0.45">
      <c r="A32" s="51" t="s">
        <v>147</v>
      </c>
      <c r="B32" s="50"/>
    </row>
    <row r="33" spans="1:4" x14ac:dyDescent="0.2">
      <c r="A33" s="49" t="s">
        <v>146</v>
      </c>
      <c r="B33" s="48">
        <v>5</v>
      </c>
    </row>
    <row r="34" spans="1:4" x14ac:dyDescent="0.2">
      <c r="A34" s="49" t="s">
        <v>145</v>
      </c>
      <c r="B34" s="48">
        <v>5</v>
      </c>
    </row>
    <row r="35" spans="1:4" ht="15" x14ac:dyDescent="0.25">
      <c r="A35" s="47" t="s">
        <v>144</v>
      </c>
      <c r="B35" s="46">
        <v>13</v>
      </c>
    </row>
    <row r="36" spans="1:4" ht="15.75" x14ac:dyDescent="0.25">
      <c r="A36" s="45" t="s">
        <v>143</v>
      </c>
    </row>
    <row r="37" spans="1:4" ht="16.5" customHeight="1" x14ac:dyDescent="0.3">
      <c r="A37" s="44" t="s">
        <v>142</v>
      </c>
      <c r="B37" s="43"/>
    </row>
    <row r="38" spans="1:4" ht="15" x14ac:dyDescent="0.25">
      <c r="B38" s="43"/>
    </row>
    <row r="39" spans="1:4" x14ac:dyDescent="0.2">
      <c r="A39" s="42"/>
    </row>
    <row r="40" spans="1:4" ht="24" x14ac:dyDescent="0.45">
      <c r="A40" s="40"/>
    </row>
    <row r="41" spans="1:4" ht="24" x14ac:dyDescent="0.45">
      <c r="A41" s="40"/>
    </row>
    <row r="42" spans="1:4" ht="15" x14ac:dyDescent="0.25">
      <c r="A42" s="41" t="s">
        <v>141</v>
      </c>
    </row>
    <row r="43" spans="1:4" ht="24" x14ac:dyDescent="0.45">
      <c r="A43" s="40"/>
    </row>
    <row r="44" spans="1:4" s="1" customFormat="1" ht="18.75" x14ac:dyDescent="0.25">
      <c r="A44" s="324" t="s">
        <v>228</v>
      </c>
      <c r="B44" s="324"/>
      <c r="C44" s="324"/>
      <c r="D44" s="324"/>
    </row>
  </sheetData>
  <sheetProtection algorithmName="SHA-512" hashValue="aV8+VHtTtgkxDtcQfqtirQ+X9s1nbp3KsyH8p934fyrnY21uqVV8qy69oDflT3cAX7hpLtcvCEyObOIkNdntJA==" saltValue="NmRal7ailhHYpShWOK/Dbg==" spinCount="100000" sheet="1" objects="1" scenarios="1" selectLockedCells="1"/>
  <mergeCells count="1">
    <mergeCell ref="A44:D44"/>
  </mergeCells>
  <hyperlinks>
    <hyperlink ref="A44:D44" location="'Bon de commande'!Zone_d_impression" display="RETOUR SUR LA PAGE PRINCIPALE DU BON DE COMMANDE"/>
  </hyperlinks>
  <pageMargins left="0" right="0" top="0.39409448818897641" bottom="0.39409448818897641" header="0" footer="0"/>
  <headerFooter>
    <oddHeader>&amp;C&amp;A</oddHeader>
    <oddFooter>&amp;CPage &amp;P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E227"/>
  <sheetViews>
    <sheetView zoomScale="80" zoomScaleNormal="80" workbookViewId="0">
      <selection activeCell="C1" sqref="C1:D4"/>
    </sheetView>
  </sheetViews>
  <sheetFormatPr baseColWidth="10" defaultColWidth="11.42578125" defaultRowHeight="15" x14ac:dyDescent="0.25"/>
  <cols>
    <col min="1" max="1" width="95.5703125" style="101" customWidth="1"/>
    <col min="2" max="4" width="13.5703125" style="101" customWidth="1"/>
    <col min="5" max="5" width="13" style="101" customWidth="1"/>
    <col min="6" max="16384" width="11.42578125" style="101"/>
  </cols>
  <sheetData>
    <row r="1" spans="1:5" s="147" customFormat="1" ht="18.600000000000001" customHeight="1" x14ac:dyDescent="0.3">
      <c r="A1" s="369" t="s">
        <v>198</v>
      </c>
      <c r="B1" s="369"/>
      <c r="C1" s="386"/>
      <c r="D1" s="387"/>
    </row>
    <row r="2" spans="1:5" s="147" customFormat="1" ht="26.1" customHeight="1" x14ac:dyDescent="0.3">
      <c r="A2" s="369"/>
      <c r="B2" s="369"/>
      <c r="C2" s="387"/>
      <c r="D2" s="387"/>
    </row>
    <row r="3" spans="1:5" s="147" customFormat="1" ht="24" customHeight="1" x14ac:dyDescent="0.3">
      <c r="A3" s="369"/>
      <c r="B3" s="369"/>
      <c r="C3" s="387"/>
      <c r="D3" s="387"/>
    </row>
    <row r="4" spans="1:5" ht="26.1" customHeight="1" x14ac:dyDescent="0.3">
      <c r="A4" s="369"/>
      <c r="B4" s="369"/>
      <c r="C4" s="387"/>
      <c r="D4" s="387"/>
      <c r="E4" s="147"/>
    </row>
    <row r="5" spans="1:5" ht="77.45" hidden="1" customHeight="1" x14ac:dyDescent="0.35">
      <c r="A5" s="370" t="s">
        <v>183</v>
      </c>
      <c r="B5" s="370"/>
      <c r="C5" s="81"/>
      <c r="D5" s="81"/>
      <c r="E5" s="147"/>
    </row>
    <row r="6" spans="1:5" ht="23.45" customHeight="1" x14ac:dyDescent="0.35">
      <c r="A6" s="380" t="s">
        <v>117</v>
      </c>
      <c r="B6" s="381"/>
      <c r="C6" s="381"/>
      <c r="D6" s="382"/>
      <c r="E6" s="147"/>
    </row>
    <row r="7" spans="1:5" ht="18.600000000000001" customHeight="1" x14ac:dyDescent="0.35">
      <c r="A7" s="144" t="str">
        <f>'Bon de commande'!A10:D10</f>
        <v xml:space="preserve">Votre nom : </v>
      </c>
      <c r="B7" s="360" t="str">
        <f>IF('Bon de commande'!B10:D10="","",'Bon de commande'!B10:D10)</f>
        <v/>
      </c>
      <c r="C7" s="361"/>
      <c r="D7" s="362"/>
      <c r="E7" s="148"/>
    </row>
    <row r="8" spans="1:5" ht="42" customHeight="1" x14ac:dyDescent="0.35">
      <c r="A8" s="145" t="str">
        <f>'Bon de commande'!A11:D11</f>
        <v xml:space="preserve">L'adresse de livraison : </v>
      </c>
      <c r="B8" s="360" t="str">
        <f>IF('Bon de commande'!B11:D11="","",'Bon de commande'!B11:D11)</f>
        <v/>
      </c>
      <c r="C8" s="361"/>
      <c r="D8" s="362"/>
      <c r="E8" s="148"/>
    </row>
    <row r="9" spans="1:5" ht="42" customHeight="1" x14ac:dyDescent="0.35">
      <c r="A9" s="145" t="str">
        <f>'Bon de commande'!A12:D12</f>
        <v>Il s'agit d'une maison ou d'un appartement :</v>
      </c>
      <c r="B9" s="360" t="str">
        <f>IF('Bon de commande'!B12:D12="","",'Bon de commande'!B12:D12)</f>
        <v/>
      </c>
      <c r="C9" s="361"/>
      <c r="D9" s="362"/>
      <c r="E9" s="148"/>
    </row>
    <row r="10" spans="1:5" ht="18" x14ac:dyDescent="0.35">
      <c r="A10" s="144" t="str">
        <f>'Bon de commande'!A13:D13</f>
        <v xml:space="preserve">Votre Email : </v>
      </c>
      <c r="B10" s="360" t="str">
        <f>IF('Bon de commande'!B13:D13="","",'Bon de commande'!B13:D13)</f>
        <v/>
      </c>
      <c r="C10" s="361"/>
      <c r="D10" s="362"/>
      <c r="E10" s="148"/>
    </row>
    <row r="11" spans="1:5" ht="18.600000000000001" customHeight="1" x14ac:dyDescent="0.35">
      <c r="A11" s="144" t="str">
        <f>'Bon de commande'!A14:D14</f>
        <v xml:space="preserve">Votre téléphone : </v>
      </c>
      <c r="B11" s="383" t="str">
        <f>IF('Bon de commande'!B14:D14="","",'Bon de commande'!B14:D14)</f>
        <v/>
      </c>
      <c r="C11" s="384"/>
      <c r="D11" s="385"/>
      <c r="E11" s="148"/>
    </row>
    <row r="12" spans="1:5" ht="54.6" customHeight="1" x14ac:dyDescent="0.35">
      <c r="A12" s="146" t="str">
        <f>'Bon de commande'!A15:D15</f>
        <v xml:space="preserve">Livraison le mercredi après-midi ou vendredi après-midi ? </v>
      </c>
      <c r="B12" s="360" t="str">
        <f>IF('Bon de commande'!B15:D15="","",'Bon de commande'!B15:D15)</f>
        <v/>
      </c>
      <c r="C12" s="361"/>
      <c r="D12" s="362"/>
      <c r="E12" s="148"/>
    </row>
    <row r="13" spans="1:5" ht="18.600000000000001" customHeight="1" x14ac:dyDescent="0.35">
      <c r="A13" s="146" t="str">
        <f>'Bon de commande'!A16:D16</f>
        <v>Merci d'indiquer le choix du paiement : CB ou chèque</v>
      </c>
      <c r="B13" s="360" t="str">
        <f>IF('Bon de commande'!B16:D16="","",'Bon de commande'!B16:D16)</f>
        <v/>
      </c>
      <c r="C13" s="361"/>
      <c r="D13" s="362"/>
      <c r="E13" s="148"/>
    </row>
    <row r="14" spans="1:5" ht="57.6" customHeight="1" x14ac:dyDescent="0.35">
      <c r="A14" s="145" t="str">
        <f>'Bon de commande'!A17:D17</f>
        <v>Vos éventuels commentaires sur la commande et/ou la livraison :</v>
      </c>
      <c r="B14" s="360" t="str">
        <f>IF('Bon de commande'!B17:D17="","",'Bon de commande'!B17:D17)</f>
        <v/>
      </c>
      <c r="C14" s="361"/>
      <c r="D14" s="362"/>
      <c r="E14" s="148"/>
    </row>
    <row r="15" spans="1:5" ht="23.45" x14ac:dyDescent="0.45">
      <c r="A15" s="374" t="s">
        <v>132</v>
      </c>
      <c r="B15" s="375"/>
      <c r="C15" s="376"/>
      <c r="D15" s="82">
        <f>D49+D74+D95+D113+D145+D25</f>
        <v>0</v>
      </c>
      <c r="E15" s="148"/>
    </row>
    <row r="16" spans="1:5" ht="23.45" x14ac:dyDescent="0.35">
      <c r="A16" s="377" t="s">
        <v>118</v>
      </c>
      <c r="B16" s="378"/>
      <c r="C16" s="378"/>
      <c r="D16" s="379"/>
      <c r="E16" s="148"/>
    </row>
    <row r="17" spans="1:4" ht="18" x14ac:dyDescent="0.35">
      <c r="A17" s="83" t="str">
        <f>'Produits locaux IDF'!A13</f>
        <v>Yaourt nature sans sucre 125g : Bio et sans conservateur</v>
      </c>
      <c r="B17" s="84">
        <f>'Produits locaux IDF'!B13</f>
        <v>0.8</v>
      </c>
      <c r="C17" s="85">
        <f>'Produits locaux IDF'!C13</f>
        <v>0</v>
      </c>
      <c r="D17" s="86">
        <f t="shared" ref="D17:D21" si="0">B17*C17</f>
        <v>0</v>
      </c>
    </row>
    <row r="18" spans="1:4" ht="18" x14ac:dyDescent="0.35">
      <c r="A18" s="83" t="str">
        <f>'Produits locaux IDF'!A14</f>
        <v>Yaourt vanille 125g : Bio et sans conservateur, arôme naturel</v>
      </c>
      <c r="B18" s="84">
        <f>'Produits locaux IDF'!B14</f>
        <v>0.8</v>
      </c>
      <c r="C18" s="85">
        <f>'Produits locaux IDF'!C14</f>
        <v>0</v>
      </c>
      <c r="D18" s="86">
        <f t="shared" si="0"/>
        <v>0</v>
      </c>
    </row>
    <row r="19" spans="1:4" ht="18" x14ac:dyDescent="0.35">
      <c r="A19" s="83" t="str">
        <f>'Produits locaux IDF'!A15</f>
        <v>Yaourt fraise 125g : Bio et sans conservateur, arôme naturel</v>
      </c>
      <c r="B19" s="84">
        <f>'Produits locaux IDF'!B15</f>
        <v>0.8</v>
      </c>
      <c r="C19" s="85">
        <f>'Produits locaux IDF'!C15</f>
        <v>0</v>
      </c>
      <c r="D19" s="86">
        <f t="shared" si="0"/>
        <v>0</v>
      </c>
    </row>
    <row r="20" spans="1:4" ht="18" x14ac:dyDescent="0.35">
      <c r="A20" s="83" t="str">
        <f>'Produits locaux IDF'!A16</f>
        <v>Yaourt abricot 125g : Bio et sans conservateur, arôme naturel</v>
      </c>
      <c r="B20" s="84">
        <f>'Produits locaux IDF'!B16</f>
        <v>0.8</v>
      </c>
      <c r="C20" s="85">
        <f>'Produits locaux IDF'!C16</f>
        <v>0</v>
      </c>
      <c r="D20" s="86">
        <f t="shared" si="0"/>
        <v>0</v>
      </c>
    </row>
    <row r="21" spans="1:4" ht="18" x14ac:dyDescent="0.35">
      <c r="A21" s="83" t="str">
        <f>'Produits locaux IDF'!A17</f>
        <v>Yaourt citron 125g : Bio et sans conservateur, arôme naturel</v>
      </c>
      <c r="B21" s="84">
        <f>'Produits locaux IDF'!B17</f>
        <v>0.8</v>
      </c>
      <c r="C21" s="85">
        <f>'Produits locaux IDF'!C17</f>
        <v>0</v>
      </c>
      <c r="D21" s="86">
        <f t="shared" si="0"/>
        <v>0</v>
      </c>
    </row>
    <row r="22" spans="1:4" ht="18" x14ac:dyDescent="0.35">
      <c r="A22" s="83" t="str">
        <f>'Produits locaux IDF'!A20</f>
        <v xml:space="preserve">Fromage de chèvre frais 200g : Bio </v>
      </c>
      <c r="B22" s="84">
        <f>'Produits locaux IDF'!B20</f>
        <v>5</v>
      </c>
      <c r="C22" s="85">
        <f>'Produits locaux IDF'!C20</f>
        <v>0</v>
      </c>
      <c r="D22" s="86">
        <f t="shared" ref="D22" si="1">B22*C22</f>
        <v>0</v>
      </c>
    </row>
    <row r="23" spans="1:4" ht="18" x14ac:dyDescent="0.35">
      <c r="A23" s="83" t="str">
        <f>'Produits locaux IDF'!A21</f>
        <v xml:space="preserve">Fromage de chèvre demi-sec 200g : Bio </v>
      </c>
      <c r="B23" s="84">
        <f>'Produits locaux IDF'!B21</f>
        <v>5</v>
      </c>
      <c r="C23" s="85">
        <f>'Produits locaux IDF'!C21</f>
        <v>0</v>
      </c>
      <c r="D23" s="86">
        <f t="shared" ref="D23:D24" si="2">B23*C23</f>
        <v>0</v>
      </c>
    </row>
    <row r="24" spans="1:4" ht="18" x14ac:dyDescent="0.35">
      <c r="A24" s="83" t="str">
        <f>'Produits locaux IDF'!A22</f>
        <v>Fromage de chèvre sec 200g : Bio - quantité limitée</v>
      </c>
      <c r="B24" s="84">
        <f>'Produits locaux IDF'!B22</f>
        <v>5</v>
      </c>
      <c r="C24" s="85">
        <f>'Produits locaux IDF'!C22</f>
        <v>0</v>
      </c>
      <c r="D24" s="86">
        <f t="shared" si="2"/>
        <v>0</v>
      </c>
    </row>
    <row r="25" spans="1:4" ht="23.45" x14ac:dyDescent="0.45">
      <c r="A25" s="328" t="s">
        <v>127</v>
      </c>
      <c r="B25" s="329"/>
      <c r="C25" s="329"/>
      <c r="D25" s="87">
        <f>SUM(D17:D21,D22:D24)</f>
        <v>0</v>
      </c>
    </row>
    <row r="26" spans="1:4" ht="23.45" x14ac:dyDescent="0.3">
      <c r="A26" s="371" t="s">
        <v>110</v>
      </c>
      <c r="B26" s="372"/>
      <c r="C26" s="372"/>
      <c r="D26" s="373"/>
    </row>
    <row r="27" spans="1:4" ht="18" x14ac:dyDescent="0.35">
      <c r="A27" s="83" t="str">
        <f>'Produits locaux IDF'!A28</f>
        <v>Miel fleurs de printemps 500g : Epais, doux, parfait pour sucré café ou thé</v>
      </c>
      <c r="B27" s="84">
        <f>'Produits locaux IDF'!B28</f>
        <v>7</v>
      </c>
      <c r="C27" s="85">
        <f>'Produits locaux IDF'!C28</f>
        <v>0</v>
      </c>
      <c r="D27" s="86">
        <f t="shared" ref="D27:D38" si="3">B27*C27</f>
        <v>0</v>
      </c>
    </row>
    <row r="28" spans="1:4" ht="18" x14ac:dyDescent="0.35">
      <c r="A28" s="83" t="str">
        <f>'Produits locaux IDF'!A29</f>
        <v>Miel de fleurs d'été 500g : épais, fruité</v>
      </c>
      <c r="B28" s="84">
        <f>'Produits locaux IDF'!B29</f>
        <v>9</v>
      </c>
      <c r="C28" s="85">
        <f>'Produits locaux IDF'!C29</f>
        <v>0</v>
      </c>
      <c r="D28" s="86">
        <f t="shared" si="3"/>
        <v>0</v>
      </c>
    </row>
    <row r="29" spans="1:4" ht="18" x14ac:dyDescent="0.35">
      <c r="A29" s="83" t="str">
        <f>'Produits locaux IDF'!A30</f>
        <v>Miel de forêt 500g :liquide, foncé, fort</v>
      </c>
      <c r="B29" s="84">
        <f>'Produits locaux IDF'!B30</f>
        <v>9</v>
      </c>
      <c r="C29" s="85">
        <f>'Produits locaux IDF'!C30</f>
        <v>0</v>
      </c>
      <c r="D29" s="86">
        <f t="shared" si="3"/>
        <v>0</v>
      </c>
    </row>
    <row r="30" spans="1:4" ht="18" x14ac:dyDescent="0.35">
      <c r="A30" s="83" t="str">
        <f>'Produits locaux IDF'!A31</f>
        <v>Miel de chataigner 500g : liquide, foncé, fort, légère amertume</v>
      </c>
      <c r="B30" s="84">
        <f>'Produits locaux IDF'!B31</f>
        <v>9</v>
      </c>
      <c r="C30" s="85">
        <f>'Produits locaux IDF'!C31</f>
        <v>0</v>
      </c>
      <c r="D30" s="86">
        <f t="shared" si="3"/>
        <v>0</v>
      </c>
    </row>
    <row r="31" spans="1:4" ht="18" x14ac:dyDescent="0.35">
      <c r="A31" s="83" t="str">
        <f>'Produits locaux IDF'!A32</f>
        <v>Miel de tilleul 500g : épais, gouteux, mentholé</v>
      </c>
      <c r="B31" s="84">
        <f>'Produits locaux IDF'!B32</f>
        <v>9</v>
      </c>
      <c r="C31" s="85">
        <f>'Produits locaux IDF'!C32</f>
        <v>0</v>
      </c>
      <c r="D31" s="86">
        <f t="shared" si="3"/>
        <v>0</v>
      </c>
    </row>
    <row r="32" spans="1:4" ht="18" x14ac:dyDescent="0.35">
      <c r="A32" s="83" t="str">
        <f>'Produits locaux IDF'!A33</f>
        <v>Miel d'acacia 500g : liquide, clair, doux et parfumé</v>
      </c>
      <c r="B32" s="84">
        <f>'Produits locaux IDF'!B33</f>
        <v>10</v>
      </c>
      <c r="C32" s="85">
        <f>'Produits locaux IDF'!C33</f>
        <v>0</v>
      </c>
      <c r="D32" s="86">
        <f t="shared" si="3"/>
        <v>0</v>
      </c>
    </row>
    <row r="33" spans="1:4" ht="18.75" x14ac:dyDescent="0.3">
      <c r="A33" s="83" t="str">
        <f>'Produits locaux IDF'!A35</f>
        <v>Miel de thym 500g : liquide, foncé, très parfumé</v>
      </c>
      <c r="B33" s="84">
        <f>'Produits locaux IDF'!B35</f>
        <v>11</v>
      </c>
      <c r="C33" s="85">
        <f>'Produits locaux IDF'!C35</f>
        <v>0</v>
      </c>
      <c r="D33" s="86">
        <f t="shared" si="3"/>
        <v>0</v>
      </c>
    </row>
    <row r="34" spans="1:4" ht="18.75" x14ac:dyDescent="0.3">
      <c r="A34" s="83" t="str">
        <f>'Produits locaux IDF'!A36</f>
        <v>Miel de romarin 500g : liquide, clair, doux et parfumé</v>
      </c>
      <c r="B34" s="84">
        <f>'Produits locaux IDF'!B36</f>
        <v>11</v>
      </c>
      <c r="C34" s="85">
        <f>'Produits locaux IDF'!C36</f>
        <v>0</v>
      </c>
      <c r="D34" s="86">
        <f t="shared" si="3"/>
        <v>0</v>
      </c>
    </row>
    <row r="35" spans="1:4" ht="18.75" x14ac:dyDescent="0.3">
      <c r="A35" s="83" t="str">
        <f>'Produits locaux IDF'!A37</f>
        <v>Miel de garrigue 500g : lavande &amp; fleurs de provence, épais, parfumé</v>
      </c>
      <c r="B35" s="84">
        <f>'Produits locaux IDF'!B37</f>
        <v>11</v>
      </c>
      <c r="C35" s="85">
        <f>'Produits locaux IDF'!C37</f>
        <v>0</v>
      </c>
      <c r="D35" s="86">
        <f t="shared" si="3"/>
        <v>0</v>
      </c>
    </row>
    <row r="36" spans="1:4" ht="18.75" x14ac:dyDescent="0.3">
      <c r="A36" s="83" t="str">
        <f>'Produits locaux IDF'!A38</f>
        <v>Miel de lavande 500g : épais, très parfumé</v>
      </c>
      <c r="B36" s="84">
        <f>'Produits locaux IDF'!B38</f>
        <v>11</v>
      </c>
      <c r="C36" s="85">
        <f>'Produits locaux IDF'!C38</f>
        <v>0</v>
      </c>
      <c r="D36" s="86">
        <f t="shared" si="3"/>
        <v>0</v>
      </c>
    </row>
    <row r="37" spans="1:4" ht="18.75" x14ac:dyDescent="0.3">
      <c r="A37" s="83" t="str">
        <f>'Produits locaux IDF'!A39</f>
        <v>Miel de montagne/sapin 500g : liquide, très foncé, fort</v>
      </c>
      <c r="B37" s="84">
        <f>'Produits locaux IDF'!B39</f>
        <v>11</v>
      </c>
      <c r="C37" s="85">
        <f>'Produits locaux IDF'!C39</f>
        <v>0</v>
      </c>
      <c r="D37" s="86">
        <f t="shared" si="3"/>
        <v>0</v>
      </c>
    </row>
    <row r="38" spans="1:4" ht="18.75" x14ac:dyDescent="0.3">
      <c r="A38" s="83" t="str">
        <f>'Produits locaux IDF'!A40</f>
        <v>Miel de bruyère blanche 500g : épais, très gouteux, goût de pain d'épice</v>
      </c>
      <c r="B38" s="84">
        <f>'Produits locaux IDF'!B40</f>
        <v>11</v>
      </c>
      <c r="C38" s="85">
        <f>'Produits locaux IDF'!C40</f>
        <v>0</v>
      </c>
      <c r="D38" s="86">
        <f t="shared" si="3"/>
        <v>0</v>
      </c>
    </row>
    <row r="39" spans="1:4" ht="18.75" x14ac:dyDescent="0.3">
      <c r="A39" s="83" t="str">
        <f>'Produits locaux IDF'!A42</f>
        <v>Pollen de fleurs 250g</v>
      </c>
      <c r="B39" s="84">
        <f>'Produits locaux IDF'!B42</f>
        <v>11</v>
      </c>
      <c r="C39" s="85">
        <f>'Produits locaux IDF'!C42</f>
        <v>0</v>
      </c>
      <c r="D39" s="86">
        <f>B39*C39</f>
        <v>0</v>
      </c>
    </row>
    <row r="40" spans="1:4" ht="18.75" x14ac:dyDescent="0.3">
      <c r="A40" s="83" t="str">
        <f>'Produits locaux IDF'!A43</f>
        <v>Propolis liquide 15ml : solution hydro-alcoolique, propolis 30%, alcool à 70%</v>
      </c>
      <c r="B40" s="84">
        <f>'Produits locaux IDF'!B43</f>
        <v>8</v>
      </c>
      <c r="C40" s="85">
        <f>'Produits locaux IDF'!C43</f>
        <v>0</v>
      </c>
      <c r="D40" s="86">
        <f>B40*C40</f>
        <v>0</v>
      </c>
    </row>
    <row r="41" spans="1:4" ht="18.75" x14ac:dyDescent="0.3">
      <c r="A41" s="83" t="str">
        <f>'Produits locaux IDF'!A44</f>
        <v>Sucettes au miel (8)</v>
      </c>
      <c r="B41" s="84">
        <f>'Produits locaux IDF'!B44</f>
        <v>3</v>
      </c>
      <c r="C41" s="85">
        <f>'Produits locaux IDF'!C44</f>
        <v>0</v>
      </c>
      <c r="D41" s="86">
        <f>B41*C41</f>
        <v>0</v>
      </c>
    </row>
    <row r="42" spans="1:4" ht="18.75" x14ac:dyDescent="0.3">
      <c r="A42" s="83" t="str">
        <f>'Produits locaux IDF'!A45</f>
        <v>Bonbons fourrés au miel 150g</v>
      </c>
      <c r="B42" s="84">
        <f>'Produits locaux IDF'!B45</f>
        <v>3</v>
      </c>
      <c r="C42" s="85">
        <f>'Produits locaux IDF'!C45</f>
        <v>0</v>
      </c>
      <c r="D42" s="86">
        <f t="shared" ref="D42:D48" si="4">B42*C42</f>
        <v>0</v>
      </c>
    </row>
    <row r="43" spans="1:4" ht="18.75" x14ac:dyDescent="0.3">
      <c r="A43" s="83" t="str">
        <f>'Produits locaux IDF'!A46</f>
        <v>Bonbons durs au miel 200g</v>
      </c>
      <c r="B43" s="84">
        <f>'Produits locaux IDF'!B46</f>
        <v>3</v>
      </c>
      <c r="C43" s="85">
        <f>'Produits locaux IDF'!C46</f>
        <v>0</v>
      </c>
      <c r="D43" s="86">
        <f t="shared" si="4"/>
        <v>0</v>
      </c>
    </row>
    <row r="44" spans="1:4" ht="18.75" x14ac:dyDescent="0.3">
      <c r="A44" s="83" t="str">
        <f>'Produits locaux IDF'!A47</f>
        <v>Bonbons miels &amp; propolis 180g</v>
      </c>
      <c r="B44" s="84">
        <f>'Produits locaux IDF'!B47</f>
        <v>3</v>
      </c>
      <c r="C44" s="85">
        <f>'Produits locaux IDF'!C47</f>
        <v>0</v>
      </c>
      <c r="D44" s="86">
        <f t="shared" si="4"/>
        <v>0</v>
      </c>
    </row>
    <row r="45" spans="1:4" ht="18.75" x14ac:dyDescent="0.3">
      <c r="A45" s="83" t="str">
        <f>'Produits locaux IDF'!A48</f>
        <v>Nougat tendre 100g : aux amandes &amp; au miel de lavande de Provence</v>
      </c>
      <c r="B45" s="84">
        <f>'Produits locaux IDF'!B48</f>
        <v>5</v>
      </c>
      <c r="C45" s="85">
        <f>'Produits locaux IDF'!C48</f>
        <v>0</v>
      </c>
      <c r="D45" s="86">
        <f t="shared" si="4"/>
        <v>0</v>
      </c>
    </row>
    <row r="46" spans="1:4" ht="18.75" x14ac:dyDescent="0.3">
      <c r="A46" s="83" t="str">
        <f>'Produits locaux IDF'!A49</f>
        <v>Pain d'épices 500g : moelleux, 50 % de miel, sans sucre ajouté, sans conservateur</v>
      </c>
      <c r="B46" s="84">
        <f>'Produits locaux IDF'!B49</f>
        <v>7</v>
      </c>
      <c r="C46" s="85">
        <f>'Produits locaux IDF'!C49</f>
        <v>0</v>
      </c>
      <c r="D46" s="86">
        <f t="shared" ref="D46" si="5">B46*C46</f>
        <v>0</v>
      </c>
    </row>
    <row r="47" spans="1:4" ht="18.75" x14ac:dyDescent="0.3">
      <c r="A47" s="83" t="str">
        <f>'Produits locaux IDF'!A50</f>
        <v>Savon au miel 100g : fabrication artisanale sous mention Nature &amp; Progrès</v>
      </c>
      <c r="B47" s="84">
        <f>'Produits locaux IDF'!B50</f>
        <v>5.5</v>
      </c>
      <c r="C47" s="85">
        <f>'Produits locaux IDF'!C50</f>
        <v>0</v>
      </c>
      <c r="D47" s="86">
        <f t="shared" si="4"/>
        <v>0</v>
      </c>
    </row>
    <row r="48" spans="1:4" ht="18.75" x14ac:dyDescent="0.3">
      <c r="A48" s="83" t="str">
        <f>'Produits locaux IDF'!A51</f>
        <v>Savon à la propolis 100g : fabrication artisanale sous mention Nature &amp; Progrès</v>
      </c>
      <c r="B48" s="84">
        <f>'Produits locaux IDF'!B51</f>
        <v>5.5</v>
      </c>
      <c r="C48" s="85">
        <f>'Produits locaux IDF'!C51</f>
        <v>0</v>
      </c>
      <c r="D48" s="86">
        <f t="shared" si="4"/>
        <v>0</v>
      </c>
    </row>
    <row r="49" spans="1:4" ht="23.25" x14ac:dyDescent="0.35">
      <c r="A49" s="328" t="s">
        <v>128</v>
      </c>
      <c r="B49" s="329"/>
      <c r="C49" s="329"/>
      <c r="D49" s="88">
        <f>SUM(D27:D32,D33:D38,D39:D48)</f>
        <v>0</v>
      </c>
    </row>
    <row r="50" spans="1:4" ht="23.25" x14ac:dyDescent="0.35">
      <c r="A50" s="366" t="s">
        <v>109</v>
      </c>
      <c r="B50" s="367"/>
      <c r="C50" s="367"/>
      <c r="D50" s="368"/>
    </row>
    <row r="51" spans="1:4" ht="18.75" x14ac:dyDescent="0.3">
      <c r="A51" s="83" t="str">
        <f>'Produits locaux IDF'!A57</f>
        <v>Biscuits au coquelicot 150g</v>
      </c>
      <c r="B51" s="84">
        <f>'Produits locaux IDF'!B57</f>
        <v>3.2</v>
      </c>
      <c r="C51" s="85">
        <f>'Produits locaux IDF'!C57</f>
        <v>0</v>
      </c>
      <c r="D51" s="86">
        <f>B51*C51</f>
        <v>0</v>
      </c>
    </row>
    <row r="52" spans="1:4" ht="18.75" x14ac:dyDescent="0.3">
      <c r="A52" s="83" t="str">
        <f>'Produits locaux IDF'!A58</f>
        <v>Biscuits au chocolat 150g en rupture de stock</v>
      </c>
      <c r="B52" s="84">
        <f>'Produits locaux IDF'!B58</f>
        <v>3.2</v>
      </c>
      <c r="C52" s="85">
        <f>'Produits locaux IDF'!C58</f>
        <v>0</v>
      </c>
      <c r="D52" s="86">
        <f>B52*C52</f>
        <v>0</v>
      </c>
    </row>
    <row r="53" spans="1:4" ht="18.75" x14ac:dyDescent="0.3">
      <c r="A53" s="83" t="str">
        <f>'Produits locaux IDF'!A59</f>
        <v>Biscuits au safran 150g</v>
      </c>
      <c r="B53" s="84">
        <f>'Produits locaux IDF'!B59</f>
        <v>3.2</v>
      </c>
      <c r="C53" s="85">
        <f>'Produits locaux IDF'!C59</f>
        <v>0</v>
      </c>
      <c r="D53" s="86">
        <f t="shared" ref="D53:D55" si="6">B53*C53</f>
        <v>0</v>
      </c>
    </row>
    <row r="54" spans="1:4" ht="18.75" x14ac:dyDescent="0.3">
      <c r="A54" s="83" t="str">
        <f>'Produits locaux IDF'!A60</f>
        <v>Biscuits pépites de chocolat 150g</v>
      </c>
      <c r="B54" s="84">
        <f>'Produits locaux IDF'!B60</f>
        <v>3.2</v>
      </c>
      <c r="C54" s="85">
        <f>'Produits locaux IDF'!C60</f>
        <v>0</v>
      </c>
      <c r="D54" s="86">
        <f t="shared" si="6"/>
        <v>0</v>
      </c>
    </row>
    <row r="55" spans="1:4" ht="18.75" x14ac:dyDescent="0.3">
      <c r="A55" s="83" t="str">
        <f>'Produits locaux IDF'!A61</f>
        <v xml:space="preserve">Biscuits de Noel/cannelle 150g  En promotion </v>
      </c>
      <c r="B55" s="84">
        <f>'Produits locaux IDF'!B61</f>
        <v>2.9</v>
      </c>
      <c r="C55" s="85">
        <f>'Produits locaux IDF'!C61</f>
        <v>0</v>
      </c>
      <c r="D55" s="86">
        <f t="shared" si="6"/>
        <v>0</v>
      </c>
    </row>
    <row r="56" spans="1:4" ht="18.75" x14ac:dyDescent="0.3">
      <c r="A56" s="83" t="str">
        <f>'Produits locaux IDF'!A63</f>
        <v>Biscuits au coquelicot conditionné en pot minimum 100g</v>
      </c>
      <c r="B56" s="84">
        <f>'Produits locaux IDF'!B63</f>
        <v>2.5</v>
      </c>
      <c r="C56" s="85">
        <f>'Produits locaux IDF'!C63</f>
        <v>0</v>
      </c>
      <c r="D56" s="86">
        <f>B56*C56</f>
        <v>0</v>
      </c>
    </row>
    <row r="57" spans="1:4" ht="18.75" x14ac:dyDescent="0.3">
      <c r="A57" s="83" t="str">
        <f>'Produits locaux IDF'!A64</f>
        <v>Biscuits au coquelicot conditionné en grand pot minimum 200g</v>
      </c>
      <c r="B57" s="84">
        <f>'Produits locaux IDF'!B64</f>
        <v>4.5</v>
      </c>
      <c r="C57" s="85">
        <f>'Produits locaux IDF'!C64</f>
        <v>0</v>
      </c>
      <c r="D57" s="86">
        <f>B57*C57</f>
        <v>0</v>
      </c>
    </row>
    <row r="58" spans="1:4" ht="18.75" x14ac:dyDescent="0.3">
      <c r="A58" s="83" t="str">
        <f>'Produits locaux IDF'!A65</f>
        <v>Biscuits au chocolat conditionné en pot minimum 100g</v>
      </c>
      <c r="B58" s="84">
        <f>'Produits locaux IDF'!B65</f>
        <v>2.5</v>
      </c>
      <c r="C58" s="85">
        <f>'Produits locaux IDF'!C65</f>
        <v>0</v>
      </c>
      <c r="D58" s="86">
        <f>B58*C58</f>
        <v>0</v>
      </c>
    </row>
    <row r="59" spans="1:4" ht="18.75" x14ac:dyDescent="0.3">
      <c r="A59" s="83" t="str">
        <f>'Produits locaux IDF'!A66</f>
        <v>Biscuits au chocolat conditionné en grand pot minimum 200g</v>
      </c>
      <c r="B59" s="84">
        <f>'Produits locaux IDF'!B66</f>
        <v>4.5</v>
      </c>
      <c r="C59" s="85">
        <f>'Produits locaux IDF'!C66</f>
        <v>0</v>
      </c>
      <c r="D59" s="86">
        <f>B59*C59</f>
        <v>0</v>
      </c>
    </row>
    <row r="60" spans="1:4" ht="18.75" x14ac:dyDescent="0.3">
      <c r="A60" s="83" t="str">
        <f>'Produits locaux IDF'!A67</f>
        <v>Biscuits pépites de chocolat conditionné en pot minimum 100g - rupture de stock</v>
      </c>
      <c r="B60" s="84">
        <f>'Produits locaux IDF'!B67</f>
        <v>2.5</v>
      </c>
      <c r="C60" s="85">
        <f>'Produits locaux IDF'!C67</f>
        <v>0</v>
      </c>
      <c r="D60" s="86">
        <f t="shared" ref="D60:D61" si="7">B60*C60</f>
        <v>0</v>
      </c>
    </row>
    <row r="61" spans="1:4" ht="18.75" x14ac:dyDescent="0.3">
      <c r="A61" s="83" t="str">
        <f>'Produits locaux IDF'!A68</f>
        <v>Biscuits pépites de chocolat conditionné en grand pot minimum 200g - rupture de stock</v>
      </c>
      <c r="B61" s="84">
        <f>'Produits locaux IDF'!B68</f>
        <v>4.5</v>
      </c>
      <c r="C61" s="85">
        <f>'Produits locaux IDF'!C68</f>
        <v>0</v>
      </c>
      <c r="D61" s="86">
        <f t="shared" si="7"/>
        <v>0</v>
      </c>
    </row>
    <row r="62" spans="1:4" ht="18.75" x14ac:dyDescent="0.3">
      <c r="A62" s="83" t="str">
        <f>'Produits locaux IDF'!A69</f>
        <v>Biscuits de cannelle conditionné en pot minimum 100g En promotion</v>
      </c>
      <c r="B62" s="84">
        <f>'Produits locaux IDF'!B69</f>
        <v>2</v>
      </c>
      <c r="C62" s="85">
        <f>'Produits locaux IDF'!C69</f>
        <v>0</v>
      </c>
      <c r="D62" s="86">
        <f>B62*C62</f>
        <v>0</v>
      </c>
    </row>
    <row r="63" spans="1:4" ht="18.75" x14ac:dyDescent="0.3">
      <c r="A63" s="83" t="str">
        <f>'Produits locaux IDF'!A70</f>
        <v>Biscuits de cannelle conditionné en grand pot minimum 200g En promotion</v>
      </c>
      <c r="B63" s="84">
        <f>'Produits locaux IDF'!B70</f>
        <v>4</v>
      </c>
      <c r="C63" s="85">
        <f>'Produits locaux IDF'!C70</f>
        <v>0</v>
      </c>
      <c r="D63" s="86">
        <f>B63*C63</f>
        <v>0</v>
      </c>
    </row>
    <row r="64" spans="1:4" ht="18.75" x14ac:dyDescent="0.3">
      <c r="A64" s="83" t="str">
        <f>'Produits locaux IDF'!A73</f>
        <v xml:space="preserve">Confiture Pomme au cidre 350g </v>
      </c>
      <c r="B64" s="84">
        <f>'Produits locaux IDF'!B73</f>
        <v>6.5</v>
      </c>
      <c r="C64" s="85">
        <f>'Produits locaux IDF'!C73</f>
        <v>0</v>
      </c>
      <c r="D64" s="86">
        <f>B64*C64</f>
        <v>0</v>
      </c>
    </row>
    <row r="65" spans="1:4" ht="18.75" x14ac:dyDescent="0.3">
      <c r="A65" s="83" t="str">
        <f>'Produits locaux IDF'!A74</f>
        <v xml:space="preserve">Confiture Rhubarbe 350g </v>
      </c>
      <c r="B65" s="84">
        <f>'Produits locaux IDF'!B74</f>
        <v>6.5</v>
      </c>
      <c r="C65" s="85">
        <f>'Produits locaux IDF'!C74</f>
        <v>0</v>
      </c>
      <c r="D65" s="86">
        <f t="shared" ref="D65:D73" si="8">B65*C65</f>
        <v>0</v>
      </c>
    </row>
    <row r="66" spans="1:4" ht="18.75" x14ac:dyDescent="0.3">
      <c r="A66" s="83" t="str">
        <f>'Produits locaux IDF'!A75</f>
        <v>Confiture Fraise 350g</v>
      </c>
      <c r="B66" s="84">
        <f>'Produits locaux IDF'!B75</f>
        <v>6.5</v>
      </c>
      <c r="C66" s="85">
        <f>'Produits locaux IDF'!C75</f>
        <v>0</v>
      </c>
      <c r="D66" s="86">
        <f t="shared" si="8"/>
        <v>0</v>
      </c>
    </row>
    <row r="67" spans="1:4" ht="18.75" x14ac:dyDescent="0.3">
      <c r="A67" s="83" t="str">
        <f>'Produits locaux IDF'!A76</f>
        <v xml:space="preserve">Confiture Framboise 350g </v>
      </c>
      <c r="B67" s="84">
        <f>'Produits locaux IDF'!B76</f>
        <v>6.5</v>
      </c>
      <c r="C67" s="85">
        <f>'Produits locaux IDF'!C76</f>
        <v>0</v>
      </c>
      <c r="D67" s="86">
        <f t="shared" si="8"/>
        <v>0</v>
      </c>
    </row>
    <row r="68" spans="1:4" ht="18.75" x14ac:dyDescent="0.3">
      <c r="A68" s="83" t="str">
        <f>'Produits locaux IDF'!A77</f>
        <v xml:space="preserve">Confiture Groseille 350g </v>
      </c>
      <c r="B68" s="84">
        <f>'Produits locaux IDF'!B77</f>
        <v>6.5</v>
      </c>
      <c r="C68" s="85">
        <f>'Produits locaux IDF'!C77</f>
        <v>0</v>
      </c>
      <c r="D68" s="86">
        <f t="shared" si="8"/>
        <v>0</v>
      </c>
    </row>
    <row r="69" spans="1:4" ht="18.75" x14ac:dyDescent="0.3">
      <c r="A69" s="83" t="str">
        <f>'Produits locaux IDF'!A78</f>
        <v xml:space="preserve">Confiture Reine claude 350g </v>
      </c>
      <c r="B69" s="84">
        <f>'Produits locaux IDF'!B78</f>
        <v>6.5</v>
      </c>
      <c r="C69" s="85">
        <f>'Produits locaux IDF'!C78</f>
        <v>0</v>
      </c>
      <c r="D69" s="86">
        <f t="shared" si="8"/>
        <v>0</v>
      </c>
    </row>
    <row r="70" spans="1:4" ht="18.75" x14ac:dyDescent="0.3">
      <c r="A70" s="83" t="str">
        <f>'Produits locaux IDF'!A79</f>
        <v>Confiture Abricot 350g</v>
      </c>
      <c r="B70" s="84">
        <f>'Produits locaux IDF'!B79</f>
        <v>6.5</v>
      </c>
      <c r="C70" s="85">
        <f>'Produits locaux IDF'!C79</f>
        <v>0</v>
      </c>
      <c r="D70" s="86">
        <f t="shared" si="8"/>
        <v>0</v>
      </c>
    </row>
    <row r="71" spans="1:4" ht="18.75" x14ac:dyDescent="0.3">
      <c r="A71" s="83" t="str">
        <f>'Produits locaux IDF'!A80</f>
        <v>Confiture Cerise 350g</v>
      </c>
      <c r="B71" s="84">
        <f>'Produits locaux IDF'!B80</f>
        <v>6.5</v>
      </c>
      <c r="C71" s="85">
        <f>'Produits locaux IDF'!C80</f>
        <v>0</v>
      </c>
      <c r="D71" s="86">
        <f t="shared" si="8"/>
        <v>0</v>
      </c>
    </row>
    <row r="72" spans="1:4" ht="18.75" x14ac:dyDescent="0.3">
      <c r="A72" s="83" t="str">
        <f>'Produits locaux IDF'!A81</f>
        <v>Confiture Courgettes &amp; Citron confit 350g</v>
      </c>
      <c r="B72" s="84">
        <f>'Produits locaux IDF'!B81</f>
        <v>6.5</v>
      </c>
      <c r="C72" s="85">
        <f>'Produits locaux IDF'!C81</f>
        <v>0</v>
      </c>
      <c r="D72" s="86">
        <f t="shared" si="8"/>
        <v>0</v>
      </c>
    </row>
    <row r="73" spans="1:4" ht="18.75" x14ac:dyDescent="0.3">
      <c r="A73" s="83" t="str">
        <f>'Produits locaux IDF'!A82</f>
        <v>Confiture Poire &amp; Fève tonka 350g</v>
      </c>
      <c r="B73" s="84">
        <f>'Produits locaux IDF'!B82</f>
        <v>6.5</v>
      </c>
      <c r="C73" s="85">
        <f>'Produits locaux IDF'!C82</f>
        <v>0</v>
      </c>
      <c r="D73" s="86">
        <f t="shared" si="8"/>
        <v>0</v>
      </c>
    </row>
    <row r="74" spans="1:4" ht="23.25" x14ac:dyDescent="0.35">
      <c r="A74" s="328" t="s">
        <v>129</v>
      </c>
      <c r="B74" s="329"/>
      <c r="C74" s="329"/>
      <c r="D74" s="89">
        <f>SUM(D51:D55,D56:D63,D64:D73)</f>
        <v>0</v>
      </c>
    </row>
    <row r="75" spans="1:4" ht="23.25" x14ac:dyDescent="0.25">
      <c r="A75" s="363" t="s">
        <v>111</v>
      </c>
      <c r="B75" s="364"/>
      <c r="C75" s="364"/>
      <c r="D75" s="365"/>
    </row>
    <row r="76" spans="1:4" ht="18.75" x14ac:dyDescent="0.3">
      <c r="A76" s="83" t="str">
        <f>'Produits locaux IDF'!A87</f>
        <v>Huile tournesol 50 cl</v>
      </c>
      <c r="B76" s="90">
        <f>'Produits locaux IDF'!B87</f>
        <v>4.5</v>
      </c>
      <c r="C76" s="85">
        <f>'Produits locaux IDF'!C87</f>
        <v>0</v>
      </c>
      <c r="D76" s="91">
        <f>B76*C76</f>
        <v>0</v>
      </c>
    </row>
    <row r="77" spans="1:4" ht="18.75" x14ac:dyDescent="0.3">
      <c r="A77" s="83" t="str">
        <f>'Produits locaux IDF'!A88</f>
        <v>Huile colza 50 cl</v>
      </c>
      <c r="B77" s="90">
        <f>'Produits locaux IDF'!B88</f>
        <v>4.5</v>
      </c>
      <c r="C77" s="85">
        <f>'Produits locaux IDF'!C88</f>
        <v>0</v>
      </c>
      <c r="D77" s="91">
        <f>B77*C77</f>
        <v>0</v>
      </c>
    </row>
    <row r="78" spans="1:4" ht="18.75" x14ac:dyDescent="0.3">
      <c r="A78" s="83" t="str">
        <f>'Produits locaux IDF'!A89</f>
        <v>Huile caméline 50cl</v>
      </c>
      <c r="B78" s="90">
        <f>'Produits locaux IDF'!B89</f>
        <v>6</v>
      </c>
      <c r="C78" s="85">
        <f>'Produits locaux IDF'!C89</f>
        <v>0</v>
      </c>
      <c r="D78" s="91">
        <f t="shared" ref="D78:D80" si="9">B78*C78</f>
        <v>0</v>
      </c>
    </row>
    <row r="79" spans="1:4" ht="18.75" x14ac:dyDescent="0.3">
      <c r="A79" s="83" t="str">
        <f>'Produits locaux IDF'!A90</f>
        <v>Huile sesame 50cl</v>
      </c>
      <c r="B79" s="90">
        <f>'Produits locaux IDF'!B90</f>
        <v>6</v>
      </c>
      <c r="C79" s="85">
        <f>'Produits locaux IDF'!C90</f>
        <v>0</v>
      </c>
      <c r="D79" s="91">
        <f t="shared" si="9"/>
        <v>0</v>
      </c>
    </row>
    <row r="80" spans="1:4" ht="18.75" x14ac:dyDescent="0.3">
      <c r="A80" s="83" t="str">
        <f>'Produits locaux IDF'!A91</f>
        <v>Huile sesame toasté 50cl</v>
      </c>
      <c r="B80" s="90">
        <f>'Produits locaux IDF'!B91</f>
        <v>6</v>
      </c>
      <c r="C80" s="85">
        <f>'Produits locaux IDF'!C91</f>
        <v>0</v>
      </c>
      <c r="D80" s="91">
        <f t="shared" si="9"/>
        <v>0</v>
      </c>
    </row>
    <row r="81" spans="1:4" ht="18.75" x14ac:dyDescent="0.3">
      <c r="A81" s="83" t="str">
        <f>'Produits locaux IDF'!A92</f>
        <v>Farine blé T110 1 Kg : écrasé à la meule de pierre</v>
      </c>
      <c r="B81" s="90">
        <f>'Produits locaux IDF'!B92</f>
        <v>2</v>
      </c>
      <c r="C81" s="85">
        <f>'Produits locaux IDF'!C92</f>
        <v>0</v>
      </c>
      <c r="D81" s="91">
        <f t="shared" ref="D81" si="10">B81*C81</f>
        <v>0</v>
      </c>
    </row>
    <row r="82" spans="1:4" ht="18.75" x14ac:dyDescent="0.3">
      <c r="A82" s="83" t="str">
        <f>'Produits locaux IDF'!A95</f>
        <v>Moutarde du vexin 100g</v>
      </c>
      <c r="B82" s="84">
        <f>'Produits locaux IDF'!B95</f>
        <v>3</v>
      </c>
      <c r="C82" s="85">
        <f>'Produits locaux IDF'!C95</f>
        <v>0</v>
      </c>
      <c r="D82" s="86">
        <f>B82*C82</f>
        <v>0</v>
      </c>
    </row>
    <row r="83" spans="1:4" ht="18.75" x14ac:dyDescent="0.3">
      <c r="A83" s="83" t="str">
        <f>'Produits locaux IDF'!A96</f>
        <v>Moutarde du vexin 200g</v>
      </c>
      <c r="B83" s="84">
        <f>'Produits locaux IDF'!B96</f>
        <v>5</v>
      </c>
      <c r="C83" s="85">
        <f>'Produits locaux IDF'!C96</f>
        <v>0</v>
      </c>
      <c r="D83" s="86">
        <f t="shared" ref="D83:D91" si="11">B83*C83</f>
        <v>0</v>
      </c>
    </row>
    <row r="84" spans="1:4" ht="18.75" x14ac:dyDescent="0.3">
      <c r="A84" s="83" t="str">
        <f>'Produits locaux IDF'!A97</f>
        <v>Moutarde à l'ancienne 100g</v>
      </c>
      <c r="B84" s="84">
        <f>'Produits locaux IDF'!B97</f>
        <v>3.5</v>
      </c>
      <c r="C84" s="85">
        <f>'Produits locaux IDF'!C97</f>
        <v>0</v>
      </c>
      <c r="D84" s="86">
        <f t="shared" si="11"/>
        <v>0</v>
      </c>
    </row>
    <row r="85" spans="1:4" ht="18.75" x14ac:dyDescent="0.3">
      <c r="A85" s="83" t="str">
        <f>'Produits locaux IDF'!A98</f>
        <v>Moutarde à l'alcool de poire 100g</v>
      </c>
      <c r="B85" s="84">
        <f>'Produits locaux IDF'!B98</f>
        <v>3.5</v>
      </c>
      <c r="C85" s="85">
        <f>'Produits locaux IDF'!C98</f>
        <v>0</v>
      </c>
      <c r="D85" s="86">
        <f t="shared" si="11"/>
        <v>0</v>
      </c>
    </row>
    <row r="86" spans="1:4" ht="18.75" x14ac:dyDescent="0.3">
      <c r="A86" s="83" t="str">
        <f>'Produits locaux IDF'!A99</f>
        <v>Moutarde à l'absinthe 100g</v>
      </c>
      <c r="B86" s="84">
        <f>'Produits locaux IDF'!B99</f>
        <v>3.5</v>
      </c>
      <c r="C86" s="85">
        <f>'Produits locaux IDF'!C99</f>
        <v>0</v>
      </c>
      <c r="D86" s="86">
        <f t="shared" si="11"/>
        <v>0</v>
      </c>
    </row>
    <row r="87" spans="1:4" ht="18.75" x14ac:dyDescent="0.3">
      <c r="A87" s="83" t="str">
        <f>'Produits locaux IDF'!A100</f>
        <v>Moutarde au cidre 100g</v>
      </c>
      <c r="B87" s="84">
        <f>'Produits locaux IDF'!B100</f>
        <v>3.5</v>
      </c>
      <c r="C87" s="85">
        <f>'Produits locaux IDF'!C100</f>
        <v>0</v>
      </c>
      <c r="D87" s="86">
        <f t="shared" si="11"/>
        <v>0</v>
      </c>
    </row>
    <row r="88" spans="1:4" ht="18.75" x14ac:dyDescent="0.3">
      <c r="A88" s="83" t="str">
        <f>'Produits locaux IDF'!A101</f>
        <v>Moutarde ail &amp; persil 100g</v>
      </c>
      <c r="B88" s="84">
        <f>'Produits locaux IDF'!B101</f>
        <v>3.5</v>
      </c>
      <c r="C88" s="85">
        <f>'Produits locaux IDF'!C101</f>
        <v>0</v>
      </c>
      <c r="D88" s="86">
        <f t="shared" si="11"/>
        <v>0</v>
      </c>
    </row>
    <row r="89" spans="1:4" ht="18.75" x14ac:dyDescent="0.3">
      <c r="A89" s="83" t="str">
        <f>'Produits locaux IDF'!A102</f>
        <v>Moutarde piment ail 100g</v>
      </c>
      <c r="B89" s="84">
        <f>'Produits locaux IDF'!B102</f>
        <v>3.5</v>
      </c>
      <c r="C89" s="85">
        <f>'Produits locaux IDF'!C102</f>
        <v>0</v>
      </c>
      <c r="D89" s="86">
        <f t="shared" si="11"/>
        <v>0</v>
      </c>
    </row>
    <row r="90" spans="1:4" ht="18.75" x14ac:dyDescent="0.3">
      <c r="A90" s="83" t="str">
        <f>'Produits locaux IDF'!A103</f>
        <v>Moutarde à l'estragon 100g</v>
      </c>
      <c r="B90" s="84">
        <f>'Produits locaux IDF'!B103</f>
        <v>3.5</v>
      </c>
      <c r="C90" s="85">
        <f>'Produits locaux IDF'!C103</f>
        <v>0</v>
      </c>
      <c r="D90" s="86">
        <f t="shared" si="11"/>
        <v>0</v>
      </c>
    </row>
    <row r="91" spans="1:4" ht="18.75" x14ac:dyDescent="0.3">
      <c r="A91" s="83" t="str">
        <f>'Produits locaux IDF'!A104</f>
        <v>Moutarde saveur d'automne 100g</v>
      </c>
      <c r="B91" s="84">
        <f>'Produits locaux IDF'!B104</f>
        <v>3.5</v>
      </c>
      <c r="C91" s="85">
        <f>'Produits locaux IDF'!C104</f>
        <v>0</v>
      </c>
      <c r="D91" s="86">
        <f t="shared" si="11"/>
        <v>0</v>
      </c>
    </row>
    <row r="92" spans="1:4" ht="18.75" x14ac:dyDescent="0.3">
      <c r="A92" s="83" t="str">
        <f>'Produits locaux IDF'!A107</f>
        <v>Vinaigre de miel 50cl</v>
      </c>
      <c r="B92" s="84">
        <f>'Produits locaux IDF'!B107</f>
        <v>7</v>
      </c>
      <c r="C92" s="85">
        <f>'Produits locaux IDF'!C107</f>
        <v>0</v>
      </c>
      <c r="D92" s="86">
        <f t="shared" ref="D92:D93" si="12">B92*C92</f>
        <v>0</v>
      </c>
    </row>
    <row r="93" spans="1:4" ht="18.75" x14ac:dyDescent="0.3">
      <c r="A93" s="83" t="str">
        <f>'Produits locaux IDF'!A108</f>
        <v>Vinaigre de miel/framboise 50cl</v>
      </c>
      <c r="B93" s="84">
        <f>'Produits locaux IDF'!B108</f>
        <v>7</v>
      </c>
      <c r="C93" s="85">
        <f>'Produits locaux IDF'!C108</f>
        <v>0</v>
      </c>
      <c r="D93" s="86">
        <f t="shared" si="12"/>
        <v>0</v>
      </c>
    </row>
    <row r="94" spans="1:4" ht="18.75" x14ac:dyDescent="0.3">
      <c r="A94" s="83" t="str">
        <f>'Produits locaux IDF'!A111</f>
        <v>Vinaigre de cidre 50cl</v>
      </c>
      <c r="B94" s="84">
        <f>'Produits locaux IDF'!B111</f>
        <v>7</v>
      </c>
      <c r="C94" s="85">
        <f>'Produits locaux IDF'!C111</f>
        <v>0</v>
      </c>
      <c r="D94" s="86">
        <f>B94*C94</f>
        <v>0</v>
      </c>
    </row>
    <row r="95" spans="1:4" ht="23.25" x14ac:dyDescent="0.35">
      <c r="A95" s="328" t="s">
        <v>108</v>
      </c>
      <c r="B95" s="329"/>
      <c r="C95" s="329"/>
      <c r="D95" s="92">
        <f>SUM(D76:D81,D82:D91,D92:D93,D94)</f>
        <v>0</v>
      </c>
    </row>
    <row r="96" spans="1:4" ht="23.25" x14ac:dyDescent="0.25">
      <c r="A96" s="357" t="s">
        <v>112</v>
      </c>
      <c r="B96" s="358"/>
      <c r="C96" s="358"/>
      <c r="D96" s="359"/>
    </row>
    <row r="97" spans="1:4" ht="18.75" x14ac:dyDescent="0.3">
      <c r="A97" s="83" t="str">
        <f>'Produits locaux IDF'!A117</f>
        <v>Biscuits bleu de chèvre 120g</v>
      </c>
      <c r="B97" s="84">
        <f>'Produits locaux IDF'!B117</f>
        <v>2.9</v>
      </c>
      <c r="C97" s="85">
        <f>'Produits locaux IDF'!C117</f>
        <v>0</v>
      </c>
      <c r="D97" s="86">
        <f>B97*C97</f>
        <v>0</v>
      </c>
    </row>
    <row r="98" spans="1:4" ht="18.75" x14ac:dyDescent="0.3">
      <c r="A98" s="83" t="str">
        <f>'Produits locaux IDF'!A118</f>
        <v>Biscuits moutarde 120g</v>
      </c>
      <c r="B98" s="84">
        <f>'Produits locaux IDF'!B118</f>
        <v>2.9</v>
      </c>
      <c r="C98" s="85">
        <f>'Produits locaux IDF'!C118</f>
        <v>0</v>
      </c>
      <c r="D98" s="86">
        <f t="shared" ref="D98:D99" si="13">B98*C98</f>
        <v>0</v>
      </c>
    </row>
    <row r="99" spans="1:4" ht="18.75" x14ac:dyDescent="0.3">
      <c r="A99" s="83" t="str">
        <f>'Produits locaux IDF'!A119</f>
        <v>Biscuits à la tomate 120g</v>
      </c>
      <c r="B99" s="84">
        <f>'Produits locaux IDF'!B119</f>
        <v>2.9</v>
      </c>
      <c r="C99" s="85">
        <f>'Produits locaux IDF'!C119</f>
        <v>0</v>
      </c>
      <c r="D99" s="86">
        <f t="shared" si="13"/>
        <v>0</v>
      </c>
    </row>
    <row r="100" spans="1:4" ht="18.75" x14ac:dyDescent="0.3">
      <c r="A100" s="83" t="str">
        <f>'Produits locaux IDF'!A121</f>
        <v>Biscuits bleu de chèvre conditionné en pot minimum 110g</v>
      </c>
      <c r="B100" s="84">
        <f>'Produits locaux IDF'!B121</f>
        <v>3</v>
      </c>
      <c r="C100" s="85">
        <f>'Produits locaux IDF'!C121</f>
        <v>0</v>
      </c>
      <c r="D100" s="86">
        <f t="shared" ref="D100:D102" si="14">B100*C100</f>
        <v>0</v>
      </c>
    </row>
    <row r="101" spans="1:4" ht="18.75" x14ac:dyDescent="0.3">
      <c r="A101" s="83" t="str">
        <f>'Produits locaux IDF'!A122</f>
        <v>Biscuits moutarde conditionné en pot minimum 110g</v>
      </c>
      <c r="B101" s="84">
        <f>'Produits locaux IDF'!B122</f>
        <v>3</v>
      </c>
      <c r="C101" s="85">
        <f>'Produits locaux IDF'!C122</f>
        <v>0</v>
      </c>
      <c r="D101" s="86">
        <f t="shared" si="14"/>
        <v>0</v>
      </c>
    </row>
    <row r="102" spans="1:4" ht="18.75" x14ac:dyDescent="0.3">
      <c r="A102" s="83" t="str">
        <f>'Produits locaux IDF'!A123</f>
        <v>Biscuits à la tomate conditionné en pot minimum 110g</v>
      </c>
      <c r="B102" s="84">
        <f>'Produits locaux IDF'!B123</f>
        <v>3</v>
      </c>
      <c r="C102" s="85">
        <f>'Produits locaux IDF'!C123</f>
        <v>0</v>
      </c>
      <c r="D102" s="86">
        <f t="shared" si="14"/>
        <v>0</v>
      </c>
    </row>
    <row r="103" spans="1:4" ht="18.75" x14ac:dyDescent="0.3">
      <c r="A103" s="83" t="str">
        <f>'Produits locaux IDF'!A126</f>
        <v xml:space="preserve">Terrine à la truite fumée 180g </v>
      </c>
      <c r="B103" s="84">
        <f>'Produits locaux IDF'!B126</f>
        <v>7</v>
      </c>
      <c r="C103" s="85">
        <f>'Produits locaux IDF'!C126</f>
        <v>0</v>
      </c>
      <c r="D103" s="86">
        <f t="shared" ref="D103:D111" si="15">B103*C103</f>
        <v>0</v>
      </c>
    </row>
    <row r="104" spans="1:4" ht="18.75" x14ac:dyDescent="0.3">
      <c r="A104" s="83" t="str">
        <f>'Produits locaux IDF'!A127</f>
        <v>Terrine de truite à l'oseille 180g</v>
      </c>
      <c r="B104" s="84">
        <f>'Produits locaux IDF'!B127</f>
        <v>7</v>
      </c>
      <c r="C104" s="85">
        <f>'Produits locaux IDF'!C127</f>
        <v>0</v>
      </c>
      <c r="D104" s="86">
        <f t="shared" si="15"/>
        <v>0</v>
      </c>
    </row>
    <row r="105" spans="1:4" ht="18.75" x14ac:dyDescent="0.3">
      <c r="A105" s="83" t="str">
        <f>'Produits locaux IDF'!A128</f>
        <v>Terrine au saumon fumée 180g</v>
      </c>
      <c r="B105" s="84">
        <f>'Produits locaux IDF'!B128</f>
        <v>7</v>
      </c>
      <c r="C105" s="85">
        <f>'Produits locaux IDF'!C128</f>
        <v>0</v>
      </c>
      <c r="D105" s="86">
        <f t="shared" si="15"/>
        <v>0</v>
      </c>
    </row>
    <row r="106" spans="1:4" ht="18.75" x14ac:dyDescent="0.3">
      <c r="A106" s="83" t="str">
        <f>'Produits locaux IDF'!A129</f>
        <v>Terrine de saumon aux framboises 180g</v>
      </c>
      <c r="B106" s="84">
        <f>'Produits locaux IDF'!B129</f>
        <v>7</v>
      </c>
      <c r="C106" s="85">
        <f>'Produits locaux IDF'!C129</f>
        <v>0</v>
      </c>
      <c r="D106" s="86">
        <f t="shared" si="15"/>
        <v>0</v>
      </c>
    </row>
    <row r="107" spans="1:4" ht="18.75" x14ac:dyDescent="0.3">
      <c r="A107" s="83" t="str">
        <f>'Produits locaux IDF'!A130</f>
        <v>Terrine aux écrevisses &amp; sancerre 180g</v>
      </c>
      <c r="B107" s="84">
        <f>'Produits locaux IDF'!B130</f>
        <v>7</v>
      </c>
      <c r="C107" s="85">
        <f>'Produits locaux IDF'!C130</f>
        <v>0</v>
      </c>
      <c r="D107" s="86">
        <f t="shared" si="15"/>
        <v>0</v>
      </c>
    </row>
    <row r="108" spans="1:4" ht="18.75" x14ac:dyDescent="0.3">
      <c r="A108" s="83" t="str">
        <f>'Produits locaux IDF'!A131</f>
        <v>Estival 180g : truite, fromage de chèvre, tomates séchées, basilic</v>
      </c>
      <c r="B108" s="84">
        <f>'Produits locaux IDF'!B131</f>
        <v>7</v>
      </c>
      <c r="C108" s="85">
        <f>'Produits locaux IDF'!C131</f>
        <v>0</v>
      </c>
      <c r="D108" s="86">
        <f t="shared" ref="D108" si="16">B108*C108</f>
        <v>0</v>
      </c>
    </row>
    <row r="109" spans="1:4" ht="18.75" x14ac:dyDescent="0.3">
      <c r="A109" s="83" t="str">
        <f>'Produits locaux IDF'!A132</f>
        <v>Rillettes à la truite fumée 180g</v>
      </c>
      <c r="B109" s="84">
        <f>'Produits locaux IDF'!B132</f>
        <v>7</v>
      </c>
      <c r="C109" s="85">
        <f>'Produits locaux IDF'!C132</f>
        <v>0</v>
      </c>
      <c r="D109" s="86">
        <f t="shared" si="15"/>
        <v>0</v>
      </c>
    </row>
    <row r="110" spans="1:4" ht="18.75" x14ac:dyDescent="0.3">
      <c r="A110" s="83" t="str">
        <f>'Produits locaux IDF'!A133</f>
        <v>Rillettes à la truite fumée au safran 180g</v>
      </c>
      <c r="B110" s="84">
        <f>'Produits locaux IDF'!B133</f>
        <v>7</v>
      </c>
      <c r="C110" s="85">
        <f>'Produits locaux IDF'!C133</f>
        <v>0</v>
      </c>
      <c r="D110" s="86">
        <f t="shared" si="15"/>
        <v>0</v>
      </c>
    </row>
    <row r="111" spans="1:4" ht="18.75" x14ac:dyDescent="0.3">
      <c r="A111" s="83" t="str">
        <f>'Produits locaux IDF'!A134</f>
        <v>Vexinoise 180g : truite fumée &amp; moutarde</v>
      </c>
      <c r="B111" s="84">
        <f>'Produits locaux IDF'!B134</f>
        <v>7</v>
      </c>
      <c r="C111" s="85">
        <f>'Produits locaux IDF'!C134</f>
        <v>0</v>
      </c>
      <c r="D111" s="86">
        <f t="shared" si="15"/>
        <v>0</v>
      </c>
    </row>
    <row r="112" spans="1:4" ht="18.75" x14ac:dyDescent="0.3">
      <c r="A112" s="83" t="str">
        <f>'Produits locaux IDF'!A135</f>
        <v>Rillettes au saumon fumée 180g</v>
      </c>
      <c r="B112" s="84">
        <f>'Produits locaux IDF'!B135</f>
        <v>7</v>
      </c>
      <c r="C112" s="85">
        <f>'Produits locaux IDF'!C135</f>
        <v>0</v>
      </c>
      <c r="D112" s="86">
        <f>B112*C112</f>
        <v>0</v>
      </c>
    </row>
    <row r="113" spans="1:4" ht="23.25" x14ac:dyDescent="0.35">
      <c r="A113" s="328" t="s">
        <v>85</v>
      </c>
      <c r="B113" s="329"/>
      <c r="C113" s="329"/>
      <c r="D113" s="93">
        <f>SUM(D97:D99,D100:D102,D103:D112)</f>
        <v>0</v>
      </c>
    </row>
    <row r="114" spans="1:4" ht="23.25" x14ac:dyDescent="0.25">
      <c r="A114" s="354" t="s">
        <v>113</v>
      </c>
      <c r="B114" s="355"/>
      <c r="C114" s="355"/>
      <c r="D114" s="356"/>
    </row>
    <row r="115" spans="1:4" ht="18.75" x14ac:dyDescent="0.3">
      <c r="A115" s="83" t="str">
        <f>'Produits locaux IDF'!A140</f>
        <v>Jus de pommes 1L : jus de pommes non filtré avec dépôt</v>
      </c>
      <c r="B115" s="84">
        <f>'Produits locaux IDF'!B140</f>
        <v>3.5</v>
      </c>
      <c r="C115" s="85">
        <f>'Produits locaux IDF'!C140</f>
        <v>0</v>
      </c>
      <c r="D115" s="86">
        <f t="shared" ref="D115:D123" si="17">B115*C115</f>
        <v>0</v>
      </c>
    </row>
    <row r="116" spans="1:4" ht="18.75" x14ac:dyDescent="0.3">
      <c r="A116" s="83" t="str">
        <f>'Produits locaux IDF'!A143</f>
        <v>Cidre fermier 75 cl : cidre brut médaillé non pasteurisé</v>
      </c>
      <c r="B116" s="84">
        <f>'Produits locaux IDF'!B143</f>
        <v>4</v>
      </c>
      <c r="C116" s="85">
        <f>'Produits locaux IDF'!C143</f>
        <v>0</v>
      </c>
      <c r="D116" s="86">
        <f t="shared" si="17"/>
        <v>0</v>
      </c>
    </row>
    <row r="117" spans="1:4" ht="18.75" x14ac:dyDescent="0.3">
      <c r="A117" s="83" t="str">
        <f>'Produits locaux IDF'!A144</f>
        <v>Jus de pommes 1L : filtré en rupture de stock</v>
      </c>
      <c r="B117" s="84">
        <f>'Produits locaux IDF'!B144</f>
        <v>3.5</v>
      </c>
      <c r="C117" s="85">
        <f>'Produits locaux IDF'!C144</f>
        <v>0</v>
      </c>
      <c r="D117" s="86">
        <f t="shared" si="17"/>
        <v>0</v>
      </c>
    </row>
    <row r="118" spans="1:4" ht="18.75" x14ac:dyDescent="0.3">
      <c r="A118" s="83" t="str">
        <f>'Produits locaux IDF'!A145</f>
        <v>Petill' pommes 75cl : 100% fruit, sans sucre ajouté, sans alcool</v>
      </c>
      <c r="B118" s="84">
        <f>'Produits locaux IDF'!B145</f>
        <v>4</v>
      </c>
      <c r="C118" s="85">
        <f>'Produits locaux IDF'!C145</f>
        <v>0</v>
      </c>
      <c r="D118" s="86">
        <f t="shared" si="17"/>
        <v>0</v>
      </c>
    </row>
    <row r="119" spans="1:4" ht="18.75" x14ac:dyDescent="0.3">
      <c r="A119" s="83" t="str">
        <f>'Produits locaux IDF'!A146</f>
        <v>Petill' pommes-framboise 75cl : 100% fruit, sans sucre ajouté, sans alcool</v>
      </c>
      <c r="B119" s="84">
        <f>'Produits locaux IDF'!B146</f>
        <v>4</v>
      </c>
      <c r="C119" s="85">
        <f>'Produits locaux IDF'!C146</f>
        <v>0</v>
      </c>
      <c r="D119" s="86">
        <f t="shared" si="17"/>
        <v>0</v>
      </c>
    </row>
    <row r="120" spans="1:4" ht="18.75" x14ac:dyDescent="0.3">
      <c r="A120" s="83" t="str">
        <f>'Produits locaux IDF'!A149</f>
        <v>Bière de froment "blanche" 33cl : allemande, rafraichissante, fruitée, 5%</v>
      </c>
      <c r="B120" s="84">
        <f>'Produits locaux IDF'!B149</f>
        <v>2.7</v>
      </c>
      <c r="C120" s="85">
        <f>'Produits locaux IDF'!C149</f>
        <v>0</v>
      </c>
      <c r="D120" s="86">
        <f t="shared" si="17"/>
        <v>0</v>
      </c>
    </row>
    <row r="121" spans="1:4" ht="18.75" x14ac:dyDescent="0.3">
      <c r="A121" s="83" t="str">
        <f>'Produits locaux IDF'!A150</f>
        <v>Bière blonde vénitienne 33cl : blonde maltée, pale ale, floral, 6% en rupture de stock</v>
      </c>
      <c r="B121" s="84">
        <f>'Produits locaux IDF'!B150</f>
        <v>2.7</v>
      </c>
      <c r="C121" s="85">
        <f>'Produits locaux IDF'!C150</f>
        <v>0</v>
      </c>
      <c r="D121" s="86">
        <f t="shared" si="17"/>
        <v>0</v>
      </c>
    </row>
    <row r="122" spans="1:4" ht="18.75" x14ac:dyDescent="0.3">
      <c r="A122" s="83" t="str">
        <f>'Produits locaux IDF'!A151</f>
        <v>Bière de saison 33cl : belge, acidulée, amertume, agrumes, 7%</v>
      </c>
      <c r="B122" s="84">
        <f>'Produits locaux IDF'!B151</f>
        <v>2.7</v>
      </c>
      <c r="C122" s="85">
        <f>'Produits locaux IDF'!C151</f>
        <v>0</v>
      </c>
      <c r="D122" s="86">
        <f t="shared" si="17"/>
        <v>0</v>
      </c>
    </row>
    <row r="123" spans="1:4" ht="18.75" x14ac:dyDescent="0.3">
      <c r="A123" s="83" t="str">
        <f>'Produits locaux IDF'!A152</f>
        <v>Bière d'hiver 33cl : blonde forte refermentée au miel, non sucrée, 7%</v>
      </c>
      <c r="B123" s="84">
        <f>'Produits locaux IDF'!B152</f>
        <v>2.7</v>
      </c>
      <c r="C123" s="85">
        <f>'Produits locaux IDF'!C152</f>
        <v>0</v>
      </c>
      <c r="D123" s="86">
        <f t="shared" si="17"/>
        <v>0</v>
      </c>
    </row>
    <row r="124" spans="1:4" ht="18.75" x14ac:dyDescent="0.3">
      <c r="A124" s="83" t="str">
        <f>'Produits locaux IDF'!A153</f>
        <v>Bière rousse 33cl : irlandaise, peu d'amertume, goût caramel, 6%</v>
      </c>
      <c r="B124" s="84">
        <f>'Produits locaux IDF'!B153</f>
        <v>2.7</v>
      </c>
      <c r="C124" s="85">
        <f>'Produits locaux IDF'!C153</f>
        <v>0</v>
      </c>
      <c r="D124" s="86">
        <f t="shared" ref="D124:D127" si="18">B124*C124</f>
        <v>0</v>
      </c>
    </row>
    <row r="125" spans="1:4" ht="18.75" x14ac:dyDescent="0.3">
      <c r="A125" s="83" t="str">
        <f>'Produits locaux IDF'!A154</f>
        <v>Bière Boucle d'or 33cl : IPA à l'avoine, douceur et amertume, 7%</v>
      </c>
      <c r="B125" s="84">
        <f>'Produits locaux IDF'!B154</f>
        <v>2.7</v>
      </c>
      <c r="C125" s="85">
        <f>'Produits locaux IDF'!C154</f>
        <v>0</v>
      </c>
      <c r="D125" s="86">
        <f t="shared" si="18"/>
        <v>0</v>
      </c>
    </row>
    <row r="126" spans="1:4" ht="18.75" x14ac:dyDescent="0.3">
      <c r="A126" s="83" t="str">
        <f>'Produits locaux IDF'!A155</f>
        <v>Bière noire 33cl : stout, goût de café torréfié, riche et ronde, 7%</v>
      </c>
      <c r="B126" s="84">
        <f>'Produits locaux IDF'!B155</f>
        <v>2.7</v>
      </c>
      <c r="C126" s="85">
        <f>'Produits locaux IDF'!C155</f>
        <v>0</v>
      </c>
      <c r="D126" s="86">
        <f t="shared" si="18"/>
        <v>0</v>
      </c>
    </row>
    <row r="127" spans="1:4" ht="18.75" x14ac:dyDescent="0.3">
      <c r="A127" s="83" t="str">
        <f>'Produits locaux IDF'!A156</f>
        <v>Bière noire fumée 33cl : stout légère, goût herbeux et fumé, 5%</v>
      </c>
      <c r="B127" s="84">
        <f>'Produits locaux IDF'!B156</f>
        <v>2.7</v>
      </c>
      <c r="C127" s="85">
        <f>'Produits locaux IDF'!C156</f>
        <v>0</v>
      </c>
      <c r="D127" s="86">
        <f t="shared" si="18"/>
        <v>0</v>
      </c>
    </row>
    <row r="128" spans="1:4" ht="18.75" x14ac:dyDescent="0.3">
      <c r="A128" s="83" t="str">
        <f>'Produits locaux IDF'!A157</f>
        <v>Bière de froment "blanche" 75cl : allemande, rafraichissante, fruitée, 5%</v>
      </c>
      <c r="B128" s="84">
        <f>'Produits locaux IDF'!B157</f>
        <v>5.4</v>
      </c>
      <c r="C128" s="85">
        <f>'Produits locaux IDF'!C157</f>
        <v>0</v>
      </c>
      <c r="D128" s="86">
        <f t="shared" ref="D128:D130" si="19">B128*C128</f>
        <v>0</v>
      </c>
    </row>
    <row r="129" spans="1:4" ht="18.75" x14ac:dyDescent="0.3">
      <c r="A129" s="83" t="str">
        <f>'Produits locaux IDF'!A158</f>
        <v>Bière blonde vénitienne 75cl : blonde maltée, pale ale, floral, 6%</v>
      </c>
      <c r="B129" s="84">
        <f>'Produits locaux IDF'!B158</f>
        <v>5.4</v>
      </c>
      <c r="C129" s="85">
        <f>'Produits locaux IDF'!C158</f>
        <v>0</v>
      </c>
      <c r="D129" s="86">
        <f t="shared" si="19"/>
        <v>0</v>
      </c>
    </row>
    <row r="130" spans="1:4" ht="18.75" x14ac:dyDescent="0.3">
      <c r="A130" s="83" t="str">
        <f>'Produits locaux IDF'!A159</f>
        <v>Bière de saison 75cl : belge, acidulée, amertume, agrumes, 7%</v>
      </c>
      <c r="B130" s="84">
        <f>'Produits locaux IDF'!B159</f>
        <v>5.4</v>
      </c>
      <c r="C130" s="85">
        <f>'Produits locaux IDF'!C159</f>
        <v>0</v>
      </c>
      <c r="D130" s="86">
        <f t="shared" si="19"/>
        <v>0</v>
      </c>
    </row>
    <row r="131" spans="1:4" ht="18.75" x14ac:dyDescent="0.3">
      <c r="A131" s="83" t="str">
        <f>'Produits locaux IDF'!A160</f>
        <v>Bière d'hiver 75cl : blonde forte refermentée au miel, non sucrée, 7%</v>
      </c>
      <c r="B131" s="84">
        <f>'Produits locaux IDF'!B160</f>
        <v>5.4</v>
      </c>
      <c r="C131" s="85">
        <f>'Produits locaux IDF'!C160</f>
        <v>0</v>
      </c>
      <c r="D131" s="86">
        <f t="shared" ref="D131" si="20">B131*C131</f>
        <v>0</v>
      </c>
    </row>
    <row r="132" spans="1:4" ht="18.75" x14ac:dyDescent="0.3">
      <c r="A132" s="83" t="str">
        <f>'Produits locaux IDF'!A163</f>
        <v>Bière zéro déchet 33cl : bière au pain, légèrement toasté, pointe de sel, 5%</v>
      </c>
      <c r="B132" s="84">
        <f>'Produits locaux IDF'!B163</f>
        <v>3.2</v>
      </c>
      <c r="C132" s="85">
        <f>'Produits locaux IDF'!C163</f>
        <v>0</v>
      </c>
      <c r="D132" s="86">
        <f t="shared" ref="D132:D136" si="21">B132*C132</f>
        <v>0</v>
      </c>
    </row>
    <row r="133" spans="1:4" ht="18.75" x14ac:dyDescent="0.3">
      <c r="A133" s="83" t="str">
        <f>'Produits locaux IDF'!A166</f>
        <v>Bière Batignole 33cl : pale ale, petite amertume, goût litchi, 5,4%</v>
      </c>
      <c r="B133" s="84">
        <f>'Produits locaux IDF'!B166</f>
        <v>3.2</v>
      </c>
      <c r="C133" s="85">
        <f>'Produits locaux IDF'!C166</f>
        <v>0</v>
      </c>
      <c r="D133" s="86">
        <f t="shared" si="21"/>
        <v>0</v>
      </c>
    </row>
    <row r="134" spans="1:4" ht="18.75" x14ac:dyDescent="0.3">
      <c r="A134" s="83" t="str">
        <f>'Produits locaux IDF'!A167</f>
        <v>Bière Absurde Paradis 33cl : bière de blé acidulée au foin de Camargue, 4,5%</v>
      </c>
      <c r="B134" s="84">
        <f>'Produits locaux IDF'!B167</f>
        <v>3.2</v>
      </c>
      <c r="C134" s="85">
        <f>'Produits locaux IDF'!C167</f>
        <v>0</v>
      </c>
      <c r="D134" s="86">
        <f t="shared" si="21"/>
        <v>0</v>
      </c>
    </row>
    <row r="135" spans="1:4" ht="18.75" x14ac:dyDescent="0.3">
      <c r="A135" s="83" t="str">
        <f>'Produits locaux IDF'!A168</f>
        <v>Bière Grève Générale 33cl : bière de table au Thym, frais, goût agrumes, 2,5%</v>
      </c>
      <c r="B135" s="84">
        <f>'Produits locaux IDF'!B168</f>
        <v>3.2</v>
      </c>
      <c r="C135" s="85">
        <f>'Produits locaux IDF'!C168</f>
        <v>0</v>
      </c>
      <c r="D135" s="86">
        <f t="shared" si="21"/>
        <v>0</v>
      </c>
    </row>
    <row r="136" spans="1:4" ht="18.75" x14ac:dyDescent="0.3">
      <c r="A136" s="83" t="str">
        <f>'Produits locaux IDF'!A169</f>
        <v>Bière Ocean Bay Gose 33cl : allemande aux baies d'argousiers, pointe de sel, 3,6%</v>
      </c>
      <c r="B136" s="84">
        <f>'Produits locaux IDF'!B169</f>
        <v>3.2</v>
      </c>
      <c r="C136" s="85">
        <f>'Produits locaux IDF'!C169</f>
        <v>0</v>
      </c>
      <c r="D136" s="86">
        <f t="shared" si="21"/>
        <v>0</v>
      </c>
    </row>
    <row r="137" spans="1:4" ht="18.75" x14ac:dyDescent="0.3">
      <c r="A137" s="83" t="str">
        <f>'Produits locaux IDF'!A170</f>
        <v>Bière Tataouine Gispey 33cl : acidulée, belle acidité, 4,5%</v>
      </c>
      <c r="B137" s="84">
        <f>'Produits locaux IDF'!B170</f>
        <v>3.2</v>
      </c>
      <c r="C137" s="85">
        <f>'Produits locaux IDF'!C170</f>
        <v>0</v>
      </c>
      <c r="D137" s="86">
        <f t="shared" ref="D137:D139" si="22">B137*C137</f>
        <v>0</v>
      </c>
    </row>
    <row r="138" spans="1:4" ht="18.75" x14ac:dyDescent="0.3">
      <c r="A138" s="83" t="str">
        <f>'Produits locaux IDF'!A171</f>
        <v>Bière Napata 33cl : IPA, très houblonnée, arômes fruités épicés, 6,2%</v>
      </c>
      <c r="B138" s="84">
        <f>'Produits locaux IDF'!B171</f>
        <v>3.2</v>
      </c>
      <c r="C138" s="85">
        <f>'Produits locaux IDF'!C171</f>
        <v>0</v>
      </c>
      <c r="D138" s="86">
        <f t="shared" si="22"/>
        <v>0</v>
      </c>
    </row>
    <row r="139" spans="1:4" ht="18.75" x14ac:dyDescent="0.3">
      <c r="A139" s="83" t="str">
        <f>'Produits locaux IDF'!A172</f>
        <v>Bière Odessa Mama 33cl : anglais porter, seigle, goût chocolat noir herbacé, 5,7%</v>
      </c>
      <c r="B139" s="84">
        <f>'Produits locaux IDF'!B172</f>
        <v>3.2</v>
      </c>
      <c r="C139" s="85">
        <f>'Produits locaux IDF'!C172</f>
        <v>0</v>
      </c>
      <c r="D139" s="86">
        <f t="shared" si="22"/>
        <v>0</v>
      </c>
    </row>
    <row r="140" spans="1:4" ht="18.75" x14ac:dyDescent="0.3">
      <c r="A140" s="83" t="str">
        <f>'Produits locaux IDF'!A175</f>
        <v>Bière blonde 33cl : très fort en arôme de malt, belle amertume, 3%</v>
      </c>
      <c r="B140" s="84">
        <f>'Produits locaux IDF'!B175</f>
        <v>3</v>
      </c>
      <c r="C140" s="85">
        <f>'Produits locaux IDF'!C175</f>
        <v>0</v>
      </c>
      <c r="D140" s="86">
        <f>B140*C140</f>
        <v>0</v>
      </c>
    </row>
    <row r="141" spans="1:4" ht="18.75" x14ac:dyDescent="0.3">
      <c r="A141" s="83" t="str">
        <f>'Produits locaux IDF'!A176</f>
        <v>Bière ambrée 33cl : légère amertume avec des notes de caramel, 4%</v>
      </c>
      <c r="B141" s="84">
        <f>'Produits locaux IDF'!B176</f>
        <v>3</v>
      </c>
      <c r="C141" s="85">
        <f>'Produits locaux IDF'!C176</f>
        <v>0</v>
      </c>
      <c r="D141" s="86">
        <f>B141*C141</f>
        <v>0</v>
      </c>
    </row>
    <row r="142" spans="1:4" ht="18.75" x14ac:dyDescent="0.3">
      <c r="A142" s="83" t="str">
        <f>'Produits locaux IDF'!A179</f>
        <v>Bière Nature 33cl : blonde Pale Ale, douce amertume, arôme agrumes</v>
      </c>
      <c r="B142" s="84">
        <f>'Produits locaux IDF'!B179</f>
        <v>3</v>
      </c>
      <c r="C142" s="85">
        <f>'Produits locaux IDF'!C179</f>
        <v>0</v>
      </c>
      <c r="D142" s="86">
        <f t="shared" ref="D142" si="23">B142*C142</f>
        <v>0</v>
      </c>
    </row>
    <row r="143" spans="1:4" ht="18.75" x14ac:dyDescent="0.3">
      <c r="A143" s="83" t="str">
        <f>'Produits locaux IDF'!A180</f>
        <v>Bière Konstanz 33cl : blanche type Hefeweizen, infusée verveine et citron, acidulée</v>
      </c>
      <c r="B143" s="84">
        <f>'Produits locaux IDF'!B180</f>
        <v>3</v>
      </c>
      <c r="C143" s="85">
        <f>'Produits locaux IDF'!C180</f>
        <v>0</v>
      </c>
      <c r="D143" s="86">
        <f>B143*C143</f>
        <v>0</v>
      </c>
    </row>
    <row r="144" spans="1:4" ht="18.75" x14ac:dyDescent="0.3">
      <c r="A144" s="83" t="str">
        <f>'Produits locaux IDF'!A181</f>
        <v>Bière Golden Hour 33cl : brune légère, infusée cacao, mûres et myrtilles</v>
      </c>
      <c r="B144" s="84">
        <f>'Produits locaux IDF'!B181</f>
        <v>3</v>
      </c>
      <c r="C144" s="85">
        <f>'Produits locaux IDF'!C181</f>
        <v>0</v>
      </c>
      <c r="D144" s="86">
        <f>B144*C144</f>
        <v>0</v>
      </c>
    </row>
    <row r="145" spans="1:4" ht="23.25" x14ac:dyDescent="0.35">
      <c r="A145" s="328" t="s">
        <v>130</v>
      </c>
      <c r="B145" s="329"/>
      <c r="C145" s="329"/>
      <c r="D145" s="94">
        <f>SUM(D115:D144)</f>
        <v>0</v>
      </c>
    </row>
    <row r="146" spans="1:4" ht="23.25" x14ac:dyDescent="0.25">
      <c r="A146" s="351" t="s">
        <v>197</v>
      </c>
      <c r="B146" s="352"/>
      <c r="C146" s="352"/>
      <c r="D146" s="353"/>
    </row>
    <row r="147" spans="1:4" ht="18" customHeight="1" x14ac:dyDescent="0.25">
      <c r="A147" s="95" t="str">
        <f>'Colis viande'!A10</f>
        <v>COLIS DE CHARCUTERIE :
4 côtes de porc
600g pointe de filet mignon
600g rôti de porc
6 chipos
6 merguez
6 tranches de jambon blanc
1 tranche de pâté de campagne
1 tranche de rillettes
12 rondelles de saucisson à l'ail
12 rondelles de saucisson sec</v>
      </c>
      <c r="B147" s="84">
        <f>'Colis viande'!B10</f>
        <v>50</v>
      </c>
      <c r="C147" s="85">
        <f>'Colis viande'!C10</f>
        <v>0</v>
      </c>
      <c r="D147" s="86">
        <f t="shared" ref="D147:D152" si="24">B147*C147</f>
        <v>0</v>
      </c>
    </row>
    <row r="148" spans="1:4" ht="18" customHeight="1" x14ac:dyDescent="0.25">
      <c r="A148" s="95" t="str">
        <f>'Colis viande'!A11</f>
        <v>COLIS DE VIANDE No 1: 
4 biftecks
800g bourguignon
600g sauté de veau s/os
4 escalopes de poulet
4 escalopes de dinde
4 cordons bleus
600g de blanquette volaille a/os</v>
      </c>
      <c r="B148" s="84">
        <f>'Colis viande'!B11</f>
        <v>50</v>
      </c>
      <c r="C148" s="85">
        <f>'Colis viande'!C11</f>
        <v>0</v>
      </c>
      <c r="D148" s="86">
        <f t="shared" ref="D148" si="25">B148*C148</f>
        <v>0</v>
      </c>
    </row>
    <row r="149" spans="1:4" ht="18" customHeight="1" x14ac:dyDescent="0.25">
      <c r="A149" s="95" t="str">
        <f>'Colis viande'!A12</f>
        <v>COLIS DE VIANDE No 2 :
600 g de roti de bœuf
4 biftecks hachès
800g de bœuf mode
600g de rôti de veau
4 escalopes de poulet
600g de rôti de dinde
4 cuisses de poulet</v>
      </c>
      <c r="B149" s="84">
        <f>'Colis viande'!B12</f>
        <v>50</v>
      </c>
      <c r="C149" s="85">
        <f>'Colis viande'!C12</f>
        <v>0</v>
      </c>
      <c r="D149" s="86">
        <f t="shared" si="24"/>
        <v>0</v>
      </c>
    </row>
    <row r="150" spans="1:4" ht="18" customHeight="1" x14ac:dyDescent="0.25">
      <c r="A150" s="95" t="str">
        <f>'Colis viande'!A13</f>
        <v>Colis Barbecue :
4 poitrines marinées
4 chipos
4 merguez
4 cotes d'agneau
2 brochettes de poulet
2 brochettes bœuf ou agneau</v>
      </c>
      <c r="B150" s="84">
        <f>'Colis viande'!B13</f>
        <v>30</v>
      </c>
      <c r="C150" s="85">
        <f>'Colis viande'!C13</f>
        <v>0</v>
      </c>
      <c r="D150" s="86">
        <f t="shared" ref="D150" si="26">B150*C150</f>
        <v>0</v>
      </c>
    </row>
    <row r="151" spans="1:4" ht="18" customHeight="1" x14ac:dyDescent="0.25">
      <c r="A151" s="95" t="str">
        <f>'Colis viande'!A14</f>
        <v>Colis Sénior : 
2 chipos
2 merguez
2 biftecks
2 côtes de porc
2 escalopes de veau
2 escalopes de poulet
2 cuisses de poulet
1 tranche de paté
2 tranches de jambon blanc</v>
      </c>
      <c r="B151" s="84">
        <f>'Colis viande'!B14</f>
        <v>30</v>
      </c>
      <c r="C151" s="85">
        <f>'Colis viande'!C14</f>
        <v>0</v>
      </c>
      <c r="D151" s="86">
        <f t="shared" si="24"/>
        <v>0</v>
      </c>
    </row>
    <row r="152" spans="1:4" ht="18" customHeight="1" x14ac:dyDescent="0.25">
      <c r="A152" s="95" t="str">
        <f>'Colis viande'!A15</f>
        <v>Colis Junior : 
4 chipos
4 merguez
4 francfort
4 biftecks hachés
2 cordons bleus
4 tranches de jambon
1 tranche de mousson de canard</v>
      </c>
      <c r="B152" s="84">
        <f>'Colis viande'!B15</f>
        <v>30</v>
      </c>
      <c r="C152" s="85">
        <f>'Colis viande'!C15</f>
        <v>0</v>
      </c>
      <c r="D152" s="86">
        <f t="shared" si="24"/>
        <v>0</v>
      </c>
    </row>
    <row r="153" spans="1:4" ht="18" customHeight="1" x14ac:dyDescent="0.25">
      <c r="A153" s="95" t="str">
        <f>'Colis viande'!A16</f>
        <v>Colis Eco : 
2 biftecks hachés
2 escalopes de poulet
2 escalopes de dinde
2 cotes de porc
2 tranches de jambon
1 tranche de paté</v>
      </c>
      <c r="B153" s="84">
        <f>'Colis viande'!B16</f>
        <v>20</v>
      </c>
      <c r="C153" s="85">
        <f>'Colis viande'!C16</f>
        <v>0</v>
      </c>
      <c r="D153" s="86">
        <f t="shared" ref="D153" si="27">B153*C153</f>
        <v>0</v>
      </c>
    </row>
    <row r="154" spans="1:4" ht="23.25" x14ac:dyDescent="0.35">
      <c r="A154" s="328" t="s">
        <v>131</v>
      </c>
      <c r="B154" s="329"/>
      <c r="C154" s="329"/>
      <c r="D154" s="96">
        <f>SUM(D147:D153)</f>
        <v>0</v>
      </c>
    </row>
    <row r="155" spans="1:4" ht="23.25" x14ac:dyDescent="0.25">
      <c r="A155" s="325" t="s">
        <v>258</v>
      </c>
      <c r="B155" s="326"/>
      <c r="C155" s="326"/>
      <c r="D155" s="327"/>
    </row>
    <row r="156" spans="1:4" ht="70.900000000000006" customHeight="1" x14ac:dyDescent="0.25">
      <c r="A156" s="95" t="str">
        <f>'Colis poisson'!A10</f>
        <v>UNIQUEMENT DISPONIBLE POUR LES COMMANDES DE MERCREDI
SOUS RESERVE DU RESULTAT DE LA PECHE
Colis de poisson : équivaut à 2-3 repas pour 2 personnes, prêt à l'emploi, peut être composé de coquilles saint-jacques, filet de merlan, sole, maquereaux …</v>
      </c>
      <c r="B156" s="84">
        <f>'Colis poisson'!B10</f>
        <v>20</v>
      </c>
      <c r="C156" s="85">
        <f>'Colis poisson'!C10</f>
        <v>0</v>
      </c>
      <c r="D156" s="86">
        <f t="shared" ref="D156" si="28">B156*C156</f>
        <v>0</v>
      </c>
    </row>
    <row r="157" spans="1:4" ht="23.25" x14ac:dyDescent="0.35">
      <c r="A157" s="328" t="s">
        <v>255</v>
      </c>
      <c r="B157" s="329"/>
      <c r="C157" s="329"/>
      <c r="D157" s="143">
        <f>SUM(D156:D156)</f>
        <v>0</v>
      </c>
    </row>
    <row r="158" spans="1:4" ht="23.25" x14ac:dyDescent="0.25">
      <c r="A158" s="330" t="s">
        <v>196</v>
      </c>
      <c r="B158" s="331"/>
      <c r="C158" s="331"/>
      <c r="D158" s="332"/>
    </row>
    <row r="159" spans="1:4" ht="18.75" x14ac:dyDescent="0.25">
      <c r="A159" s="97" t="str">
        <f>Pain!A10</f>
        <v>Pain Bis, farine de blé T80 variété ancienne ENVIRON 400g</v>
      </c>
      <c r="B159" s="84">
        <f>Pain!B10</f>
        <v>2.8</v>
      </c>
      <c r="C159" s="85">
        <f>Pain!C10</f>
        <v>0</v>
      </c>
      <c r="D159" s="86">
        <f t="shared" ref="D159:D161" si="29">B159*C159</f>
        <v>0</v>
      </c>
    </row>
    <row r="160" spans="1:4" ht="18.75" x14ac:dyDescent="0.25">
      <c r="A160" s="97" t="str">
        <f>Pain!A11</f>
        <v>Seigle, farine de seigle T80, avec des noix, ENVIRON 400g</v>
      </c>
      <c r="B160" s="84">
        <f>Pain!B11</f>
        <v>4</v>
      </c>
      <c r="C160" s="85">
        <f>Pain!C11</f>
        <v>0</v>
      </c>
      <c r="D160" s="86">
        <f t="shared" si="29"/>
        <v>0</v>
      </c>
    </row>
    <row r="161" spans="1:4" ht="18.75" x14ac:dyDescent="0.25">
      <c r="A161" s="97" t="str">
        <f>Pain!A12</f>
        <v>Petit Epeautre, farine petit epeautre T130, sans gluten, ATTENTION UNIQUEMENT EN ENVIRON 800g, idéal pour couper en tranche et congeler</v>
      </c>
      <c r="B161" s="84">
        <f>Pain!B12</f>
        <v>8.8000000000000007</v>
      </c>
      <c r="C161" s="85">
        <f>Pain!C12</f>
        <v>0</v>
      </c>
      <c r="D161" s="86">
        <f t="shared" si="29"/>
        <v>0</v>
      </c>
    </row>
    <row r="162" spans="1:4" ht="23.25" x14ac:dyDescent="0.35">
      <c r="A162" s="328" t="s">
        <v>138</v>
      </c>
      <c r="B162" s="329"/>
      <c r="C162" s="329"/>
      <c r="D162" s="88">
        <f>SUM(D159:D161)</f>
        <v>0</v>
      </c>
    </row>
    <row r="163" spans="1:4" ht="23.25" x14ac:dyDescent="0.25">
      <c r="A163" s="338" t="s">
        <v>194</v>
      </c>
      <c r="B163" s="339"/>
      <c r="C163" s="339"/>
      <c r="D163" s="340"/>
    </row>
    <row r="164" spans="1:4" ht="18.75" x14ac:dyDescent="0.25">
      <c r="A164" s="95" t="str">
        <f>'Fruits &amp; légumes locaux'!A10</f>
        <v>Oignons blanc frais par botte</v>
      </c>
      <c r="B164" s="84">
        <f>'Fruits &amp; légumes locaux'!B10</f>
        <v>2.75</v>
      </c>
      <c r="C164" s="85">
        <f>'Fruits &amp; légumes locaux'!C10</f>
        <v>0</v>
      </c>
      <c r="D164" s="86">
        <f t="shared" ref="D164:D169" si="30">B164*C164</f>
        <v>0</v>
      </c>
    </row>
    <row r="165" spans="1:4" ht="18.75" x14ac:dyDescent="0.25">
      <c r="A165" s="95" t="str">
        <f>'Fruits &amp; légumes locaux'!A11</f>
        <v>Oignons jaunes par kilo</v>
      </c>
      <c r="B165" s="84">
        <f>'Fruits &amp; légumes locaux'!B11</f>
        <v>1.8</v>
      </c>
      <c r="C165" s="85">
        <f>'Fruits &amp; légumes locaux'!C11</f>
        <v>0</v>
      </c>
      <c r="D165" s="86">
        <f t="shared" si="30"/>
        <v>0</v>
      </c>
    </row>
    <row r="166" spans="1:4" ht="18.75" x14ac:dyDescent="0.25">
      <c r="A166" s="95" t="str">
        <f>'Fruits &amp; légumes locaux'!A12</f>
        <v>Epinard par kilo</v>
      </c>
      <c r="B166" s="84">
        <f>'Fruits &amp; légumes locaux'!B12</f>
        <v>5.5</v>
      </c>
      <c r="C166" s="85">
        <f>'Fruits &amp; légumes locaux'!C12</f>
        <v>0</v>
      </c>
      <c r="D166" s="86">
        <f t="shared" si="30"/>
        <v>0</v>
      </c>
    </row>
    <row r="167" spans="1:4" ht="18.75" x14ac:dyDescent="0.25">
      <c r="A167" s="95" t="str">
        <f>'Fruits &amp; légumes locaux'!A13</f>
        <v>Blettes par kilo</v>
      </c>
      <c r="B167" s="84">
        <f>'Fruits &amp; légumes locaux'!B13</f>
        <v>3.1</v>
      </c>
      <c r="C167" s="85">
        <f>'Fruits &amp; légumes locaux'!C13</f>
        <v>0</v>
      </c>
      <c r="D167" s="86">
        <f t="shared" si="30"/>
        <v>0</v>
      </c>
    </row>
    <row r="168" spans="1:4" ht="18.75" x14ac:dyDescent="0.25">
      <c r="A168" s="95" t="str">
        <f>'Fruits &amp; légumes locaux'!A14</f>
        <v>Radis par botte</v>
      </c>
      <c r="B168" s="84">
        <f>'Fruits &amp; légumes locaux'!B14</f>
        <v>2.25</v>
      </c>
      <c r="C168" s="85">
        <f>'Fruits &amp; légumes locaux'!C14</f>
        <v>0</v>
      </c>
      <c r="D168" s="86">
        <f t="shared" si="30"/>
        <v>0</v>
      </c>
    </row>
    <row r="169" spans="1:4" ht="18" hidden="1" x14ac:dyDescent="0.3">
      <c r="A169" s="95" t="str">
        <f>'Fruits &amp; légumes locaux'!A19</f>
        <v>Panier de 5 à 6 légumes Bio représentant 3 à 6 kilos - composition du panier type :</v>
      </c>
      <c r="B169" s="84">
        <f>'Fruits &amp; légumes locaux'!B19</f>
        <v>0</v>
      </c>
      <c r="C169" s="85">
        <f>'Fruits &amp; légumes locaux'!C19</f>
        <v>0</v>
      </c>
      <c r="D169" s="86">
        <f t="shared" si="30"/>
        <v>0</v>
      </c>
    </row>
    <row r="170" spans="1:4" ht="18.75" x14ac:dyDescent="0.25">
      <c r="A170" s="95" t="str">
        <f>'Fruits &amp; légumes locaux'!A15</f>
        <v>Salade à l'unité</v>
      </c>
      <c r="B170" s="84">
        <f>'Fruits &amp; légumes locaux'!B15</f>
        <v>1.25</v>
      </c>
      <c r="C170" s="85">
        <f>'Fruits &amp; légumes locaux'!C15</f>
        <v>0</v>
      </c>
      <c r="D170" s="86">
        <f t="shared" ref="D170" si="31">B170*C170</f>
        <v>0</v>
      </c>
    </row>
    <row r="171" spans="1:4" ht="18.75" x14ac:dyDescent="0.25">
      <c r="A171" s="95" t="str">
        <f>'Fruits &amp; légumes locaux'!A23</f>
        <v>Pommes - pour manger ou en compote - par kilo</v>
      </c>
      <c r="B171" s="84">
        <f>'Fruits &amp; légumes locaux'!B23</f>
        <v>2.8</v>
      </c>
      <c r="C171" s="85">
        <f>'Fruits &amp; légumes locaux'!C23</f>
        <v>0</v>
      </c>
      <c r="D171" s="86">
        <f t="shared" ref="D171:D172" si="32">B171*C171</f>
        <v>0</v>
      </c>
    </row>
    <row r="172" spans="1:4" ht="18.75" x14ac:dyDescent="0.25">
      <c r="A172" s="95" t="str">
        <f>'Fruits &amp; légumes locaux'!A24</f>
        <v>Œufs élévé en plein air - par 6</v>
      </c>
      <c r="B172" s="84">
        <f>'Fruits &amp; légumes locaux'!B24</f>
        <v>2</v>
      </c>
      <c r="C172" s="85">
        <f>'Fruits &amp; légumes locaux'!C24</f>
        <v>0</v>
      </c>
      <c r="D172" s="86">
        <f t="shared" si="32"/>
        <v>0</v>
      </c>
    </row>
    <row r="173" spans="1:4" ht="23.25" x14ac:dyDescent="0.35">
      <c r="A173" s="328" t="s">
        <v>195</v>
      </c>
      <c r="B173" s="329"/>
      <c r="C173" s="329"/>
      <c r="D173" s="99">
        <f>SUM(D164:D172)</f>
        <v>0</v>
      </c>
    </row>
    <row r="174" spans="1:4" ht="23.25" x14ac:dyDescent="0.25">
      <c r="A174" s="335" t="s">
        <v>193</v>
      </c>
      <c r="B174" s="336"/>
      <c r="C174" s="336"/>
      <c r="D174" s="337"/>
    </row>
    <row r="175" spans="1:4" ht="18.75" x14ac:dyDescent="0.25">
      <c r="A175" s="95" t="str">
        <f>'Colis Fromages'!A10</f>
        <v>Colis A de fromages fort &amp; noble : Etivaz, Beaufort, Comté 24 mois</v>
      </c>
      <c r="B175" s="84">
        <f>'Colis Fromages'!B10</f>
        <v>25</v>
      </c>
      <c r="C175" s="85">
        <f>'Colis Fromages'!C10</f>
        <v>0</v>
      </c>
      <c r="D175" s="86">
        <f t="shared" ref="D175:D178" si="33">B175*C175</f>
        <v>0</v>
      </c>
    </row>
    <row r="176" spans="1:4" ht="18.75" x14ac:dyDescent="0.25">
      <c r="A176" s="95" t="str">
        <f>'Colis Fromages'!A11</f>
        <v>Colis B de fromages fruité : Gruyère suisse, Comté 9 mois, Abondance</v>
      </c>
      <c r="B176" s="84">
        <f>'Colis Fromages'!B11</f>
        <v>25</v>
      </c>
      <c r="C176" s="85">
        <f>'Colis Fromages'!C11</f>
        <v>0</v>
      </c>
      <c r="D176" s="86">
        <f t="shared" si="33"/>
        <v>0</v>
      </c>
    </row>
    <row r="177" spans="1:4" ht="37.5" x14ac:dyDescent="0.25">
      <c r="A177" s="95" t="str">
        <f>'Colis Fromages'!A12</f>
        <v>Colis C de fromages d'un mélange pâte dur et molle : Tomme brebis/chèvre, Tomme suisse, Saint nectaire</v>
      </c>
      <c r="B177" s="84">
        <f>'Colis Fromages'!B12</f>
        <v>25</v>
      </c>
      <c r="C177" s="85">
        <f>'Colis Fromages'!C12</f>
        <v>0</v>
      </c>
      <c r="D177" s="86">
        <f t="shared" si="33"/>
        <v>0</v>
      </c>
    </row>
    <row r="178" spans="1:4" ht="37.5" x14ac:dyDescent="0.25">
      <c r="A178" s="95" t="str">
        <f>'Colis Fromages'!A13</f>
        <v>Colis D de fromages doux : Tomme de chèvre, Vacherin de Fribourg, Tomme brebis basque</v>
      </c>
      <c r="B178" s="84">
        <f>'Colis Fromages'!B13</f>
        <v>25</v>
      </c>
      <c r="C178" s="85">
        <f>'Colis Fromages'!C13</f>
        <v>0</v>
      </c>
      <c r="D178" s="86">
        <f t="shared" si="33"/>
        <v>0</v>
      </c>
    </row>
    <row r="179" spans="1:4" ht="18.75" x14ac:dyDescent="0.25">
      <c r="A179" s="95" t="str">
        <f>'Colis Fromages'!A14</f>
        <v>Colis E de fromages spécial sans lait de vache : 3 morceaux</v>
      </c>
      <c r="B179" s="84">
        <f>'Colis Fromages'!B14</f>
        <v>25</v>
      </c>
      <c r="C179" s="85">
        <f>'Colis Fromages'!C14</f>
        <v>0</v>
      </c>
      <c r="D179" s="86">
        <f t="shared" ref="D179" si="34">B179*C179</f>
        <v>0</v>
      </c>
    </row>
    <row r="180" spans="1:4" ht="23.25" x14ac:dyDescent="0.35">
      <c r="A180" s="328" t="s">
        <v>191</v>
      </c>
      <c r="B180" s="329"/>
      <c r="C180" s="329"/>
      <c r="D180" s="98">
        <f>SUM(D175:D179)</f>
        <v>0</v>
      </c>
    </row>
    <row r="181" spans="1:4" s="149" customFormat="1" ht="23.25" x14ac:dyDescent="0.25">
      <c r="A181" s="343" t="s">
        <v>232</v>
      </c>
      <c r="B181" s="344"/>
      <c r="C181" s="344"/>
      <c r="D181" s="345"/>
    </row>
    <row r="182" spans="1:4" s="149" customFormat="1" ht="36" customHeight="1" x14ac:dyDescent="0.25">
      <c r="A182" s="95" t="str">
        <f>'Produits d''Auvergne'!A10</f>
        <v>Lentilles vertes du Puy-en-Velay - 500g - AOP</v>
      </c>
      <c r="B182" s="84">
        <f>'Produits d''Auvergne'!B10</f>
        <v>5</v>
      </c>
      <c r="C182" s="85">
        <f>'Produits d''Auvergne'!C10</f>
        <v>0</v>
      </c>
      <c r="D182" s="86">
        <f t="shared" ref="D182" si="35">B182*C182</f>
        <v>0</v>
      </c>
    </row>
    <row r="183" spans="1:4" s="149" customFormat="1" ht="36" customHeight="1" x14ac:dyDescent="0.25">
      <c r="A183" s="95" t="str">
        <f>'Produits d''Auvergne'!A11</f>
        <v>Pâtes de fruits 150g Fraise</v>
      </c>
      <c r="B183" s="84">
        <f>'Produits d''Auvergne'!B11</f>
        <v>5</v>
      </c>
      <c r="C183" s="85">
        <f>'Produits d''Auvergne'!C11</f>
        <v>0</v>
      </c>
      <c r="D183" s="86">
        <f t="shared" ref="D183" si="36">B183*C183</f>
        <v>0</v>
      </c>
    </row>
    <row r="184" spans="1:4" s="149" customFormat="1" ht="23.25" x14ac:dyDescent="0.35">
      <c r="A184" s="341" t="s">
        <v>210</v>
      </c>
      <c r="B184" s="342"/>
      <c r="C184" s="342"/>
      <c r="D184" s="100">
        <f>SUM(D182:D183)</f>
        <v>0</v>
      </c>
    </row>
    <row r="185" spans="1:4" s="149" customFormat="1" ht="23.25" x14ac:dyDescent="0.25">
      <c r="A185" s="348" t="s">
        <v>233</v>
      </c>
      <c r="B185" s="349"/>
      <c r="C185" s="349"/>
      <c r="D185" s="350"/>
    </row>
    <row r="186" spans="1:4" s="149" customFormat="1" ht="36" customHeight="1" x14ac:dyDescent="0.25">
      <c r="A186" s="129" t="str">
        <f>'Produits de Sicile'!A10</f>
        <v>Huile d'olive Bidon 1 L "Le Tre Sorrelle" assemblage de 4 variétés d'olives
(beau fruité vert avec une note poivrée, idéale en condiment)</v>
      </c>
      <c r="B186" s="84">
        <f>'Produits de Sicile'!B10</f>
        <v>23.8</v>
      </c>
      <c r="C186" s="85">
        <f>'Produits de Sicile'!C10</f>
        <v>0</v>
      </c>
      <c r="D186" s="86">
        <f t="shared" ref="D186:D187" si="37">B186*C186</f>
        <v>0</v>
      </c>
    </row>
    <row r="187" spans="1:4" s="149" customFormat="1" ht="36" customHeight="1" x14ac:dyDescent="0.25">
      <c r="A187" s="129" t="str">
        <f>'Produits de Sicile'!A11</f>
        <v>Huile d'olive Bidon 1 L Terre del Lago, variété d'olive "Tonda Iblea"
(fruité d'intensité moyenne, notes de tomates vertes, herbes à peine coupées et artichaut, bien équilibrée) Excellent condiment, peu éventuellement être utilisé en cuisson à basse température</v>
      </c>
      <c r="B187" s="84">
        <f>'Produits de Sicile'!B11</f>
        <v>19.3</v>
      </c>
      <c r="C187" s="85">
        <f>'Produits de Sicile'!C11</f>
        <v>0</v>
      </c>
      <c r="D187" s="86">
        <f t="shared" si="37"/>
        <v>0</v>
      </c>
    </row>
    <row r="188" spans="1:4" s="149" customFormat="1" ht="36" customHeight="1" x14ac:dyDescent="0.25">
      <c r="A188" s="129" t="str">
        <f>'Produits de Sicile'!A12</f>
        <v xml:space="preserve">Origan en bouquet 30g (bio et d'origine sauvage) </v>
      </c>
      <c r="B188" s="84">
        <f>'Produits de Sicile'!B12</f>
        <v>4.2</v>
      </c>
      <c r="C188" s="85">
        <f>'Produits de Sicile'!C12</f>
        <v>0</v>
      </c>
      <c r="D188" s="86">
        <f t="shared" ref="D188:D198" si="38">B188*C188</f>
        <v>0</v>
      </c>
    </row>
    <row r="189" spans="1:4" s="149" customFormat="1" ht="36" customHeight="1" x14ac:dyDescent="0.25">
      <c r="A189" s="129" t="str">
        <f>'Produits de Sicile'!A13</f>
        <v>Pâte Pene - 500g (blé ancien, bio)</v>
      </c>
      <c r="B189" s="84">
        <f>'Produits de Sicile'!B13</f>
        <v>3.9</v>
      </c>
      <c r="C189" s="85">
        <f>'Produits de Sicile'!C13</f>
        <v>0</v>
      </c>
      <c r="D189" s="86">
        <f t="shared" si="38"/>
        <v>0</v>
      </c>
    </row>
    <row r="190" spans="1:4" s="149" customFormat="1" ht="36" customHeight="1" x14ac:dyDescent="0.25">
      <c r="A190" s="129" t="str">
        <f>'Produits de Sicile'!A14</f>
        <v>Pâte Fusilli - 500g (blé ancien, bio)</v>
      </c>
      <c r="B190" s="84">
        <f>'Produits de Sicile'!B14</f>
        <v>3.9</v>
      </c>
      <c r="C190" s="85">
        <f>'Produits de Sicile'!C14</f>
        <v>0</v>
      </c>
      <c r="D190" s="86">
        <f t="shared" si="38"/>
        <v>0</v>
      </c>
    </row>
    <row r="191" spans="1:4" s="149" customFormat="1" ht="36" customHeight="1" x14ac:dyDescent="0.25">
      <c r="A191" s="129" t="str">
        <f>'Produits de Sicile'!A15</f>
        <v>Pâte Lumache - 500g (blé ancien, bio)</v>
      </c>
      <c r="B191" s="84">
        <f>'Produits de Sicile'!B15</f>
        <v>3.9</v>
      </c>
      <c r="C191" s="85">
        <f>'Produits de Sicile'!C15</f>
        <v>0</v>
      </c>
      <c r="D191" s="86">
        <f t="shared" si="38"/>
        <v>0</v>
      </c>
    </row>
    <row r="192" spans="1:4" s="149" customFormat="1" ht="36" customHeight="1" x14ac:dyDescent="0.25">
      <c r="A192" s="129" t="str">
        <f>'Produits de Sicile'!A16</f>
        <v>Pâte Spaghetti n°5 - 500g (blé ancien, bio)</v>
      </c>
      <c r="B192" s="84">
        <f>'Produits de Sicile'!B16</f>
        <v>4.9000000000000004</v>
      </c>
      <c r="C192" s="85">
        <f>'Produits de Sicile'!C16</f>
        <v>0</v>
      </c>
      <c r="D192" s="86">
        <f t="shared" si="38"/>
        <v>0</v>
      </c>
    </row>
    <row r="193" spans="1:4" s="149" customFormat="1" ht="36" customHeight="1" x14ac:dyDescent="0.25">
      <c r="A193" s="129" t="str">
        <f>'Produits de Sicile'!A17</f>
        <v>Pâte Rigatoni - 500g (blé ancien, bio)</v>
      </c>
      <c r="B193" s="84">
        <f>'Produits de Sicile'!B17</f>
        <v>4.9000000000000004</v>
      </c>
      <c r="C193" s="85">
        <f>'Produits de Sicile'!C17</f>
        <v>0</v>
      </c>
      <c r="D193" s="86">
        <f t="shared" si="38"/>
        <v>0</v>
      </c>
    </row>
    <row r="194" spans="1:4" s="149" customFormat="1" ht="36" customHeight="1" x14ac:dyDescent="0.25">
      <c r="A194" s="129" t="str">
        <f>'Produits de Sicile'!A18</f>
        <v>Sauce tomates cerises 300g (2 personnes)</v>
      </c>
      <c r="B194" s="84">
        <f>'Produits de Sicile'!B18</f>
        <v>3.9</v>
      </c>
      <c r="C194" s="85">
        <f>'Produits de Sicile'!C18</f>
        <v>0</v>
      </c>
      <c r="D194" s="86">
        <f t="shared" si="38"/>
        <v>0</v>
      </c>
    </row>
    <row r="195" spans="1:4" s="149" customFormat="1" ht="36" customHeight="1" x14ac:dyDescent="0.25">
      <c r="A195" s="129" t="str">
        <f>'Produits de Sicile'!A19</f>
        <v>Sauce tomates cerises 660g (4 à 5 personnes)</v>
      </c>
      <c r="B195" s="84">
        <f>'Produits de Sicile'!B19</f>
        <v>7.3</v>
      </c>
      <c r="C195" s="85">
        <f>'Produits de Sicile'!C19</f>
        <v>0</v>
      </c>
      <c r="D195" s="86">
        <f t="shared" si="38"/>
        <v>0</v>
      </c>
    </row>
    <row r="196" spans="1:4" s="149" customFormat="1" ht="36" customHeight="1" x14ac:dyDescent="0.25">
      <c r="A196" s="129" t="str">
        <f>'Produits de Sicile'!A20</f>
        <v>Pesto de tomates avec basilic et fromage de vache 190g</v>
      </c>
      <c r="B196" s="84">
        <f>'Produits de Sicile'!B20</f>
        <v>6.9</v>
      </c>
      <c r="C196" s="85">
        <f>'Produits de Sicile'!C20</f>
        <v>0</v>
      </c>
      <c r="D196" s="86">
        <f t="shared" si="38"/>
        <v>0</v>
      </c>
    </row>
    <row r="197" spans="1:4" s="149" customFormat="1" ht="36" customHeight="1" x14ac:dyDescent="0.25">
      <c r="A197" s="129" t="str">
        <f>'Produits de Sicile'!A21</f>
        <v>Gressins de blés anciens et huile d'olive 250g</v>
      </c>
      <c r="B197" s="84">
        <f>'Produits de Sicile'!B21</f>
        <v>4.3</v>
      </c>
      <c r="C197" s="85">
        <f>'Produits de Sicile'!C21</f>
        <v>0</v>
      </c>
      <c r="D197" s="86">
        <f t="shared" si="38"/>
        <v>0</v>
      </c>
    </row>
    <row r="198" spans="1:4" s="149" customFormat="1" ht="75.75" customHeight="1" x14ac:dyDescent="0.25">
      <c r="A198" s="129" t="str">
        <f>'Produits de Sicile'!A22</f>
        <v>Biscuits Mandorlato (amandes entières, blés anciens, huile d'olive) 250g</v>
      </c>
      <c r="B198" s="84">
        <f>'Produits de Sicile'!B22</f>
        <v>6.9</v>
      </c>
      <c r="C198" s="85">
        <f>'Produits de Sicile'!C22</f>
        <v>0</v>
      </c>
      <c r="D198" s="86">
        <f t="shared" si="38"/>
        <v>0</v>
      </c>
    </row>
    <row r="199" spans="1:4" s="149" customFormat="1" ht="75.75" customHeight="1" x14ac:dyDescent="0.25">
      <c r="A199" s="129" t="str">
        <f>'Produits de Sicile'!A23</f>
        <v>Biscuits Zuddi (amandes, cannelle, zestes de citrons et blés anciens) 250g</v>
      </c>
      <c r="B199" s="84">
        <f>'Produits de Sicile'!B23</f>
        <v>6.9</v>
      </c>
      <c r="C199" s="85">
        <f>'Produits de Sicile'!C23</f>
        <v>0</v>
      </c>
      <c r="D199" s="86">
        <f t="shared" ref="D199" si="39">B199*C199</f>
        <v>0</v>
      </c>
    </row>
    <row r="200" spans="1:4" s="149" customFormat="1" ht="75.75" customHeight="1" x14ac:dyDescent="0.25">
      <c r="A200" s="129" t="str">
        <f>'Produits de Sicile'!A24</f>
        <v>Confiture de citron 220g</v>
      </c>
      <c r="B200" s="84">
        <f>'Produits de Sicile'!B24</f>
        <v>5.8</v>
      </c>
      <c r="C200" s="85">
        <f>'Produits de Sicile'!C24</f>
        <v>0</v>
      </c>
      <c r="D200" s="86">
        <f t="shared" ref="D200" si="40">B200*C200</f>
        <v>0</v>
      </c>
    </row>
    <row r="201" spans="1:4" s="149" customFormat="1" ht="75.75" customHeight="1" x14ac:dyDescent="0.25">
      <c r="A201" s="129" t="str">
        <f>'Produits de Sicile'!A25</f>
        <v>Confiture d'orange  220g</v>
      </c>
      <c r="B201" s="84">
        <f>'Produits de Sicile'!B25</f>
        <v>5.8</v>
      </c>
      <c r="C201" s="85">
        <f>'Produits de Sicile'!C25</f>
        <v>0</v>
      </c>
      <c r="D201" s="86">
        <f t="shared" ref="D201" si="41">B201*C201</f>
        <v>0</v>
      </c>
    </row>
    <row r="202" spans="1:4" s="149" customFormat="1" ht="75.75" customHeight="1" x14ac:dyDescent="0.25">
      <c r="A202" s="129" t="str">
        <f>'Produits de Sicile'!A26</f>
        <v>Confiture de mandarine 220g</v>
      </c>
      <c r="B202" s="84">
        <f>'Produits de Sicile'!B26</f>
        <v>5.8</v>
      </c>
      <c r="C202" s="85">
        <f>'Produits de Sicile'!C26</f>
        <v>0</v>
      </c>
      <c r="D202" s="86">
        <f t="shared" ref="D202" si="42">B202*C202</f>
        <v>0</v>
      </c>
    </row>
    <row r="203" spans="1:4" s="149" customFormat="1" ht="75.75" customHeight="1" x14ac:dyDescent="0.25">
      <c r="A203" s="129" t="str">
        <f>'Produits de Sicile'!A27</f>
        <v>Amandes natures, variété Avola 100g</v>
      </c>
      <c r="B203" s="84">
        <f>'Produits de Sicile'!B27</f>
        <v>5</v>
      </c>
      <c r="C203" s="85">
        <f>'Produits de Sicile'!C27</f>
        <v>0</v>
      </c>
      <c r="D203" s="86">
        <f t="shared" ref="D203" si="43">B203*C203</f>
        <v>0</v>
      </c>
    </row>
    <row r="204" spans="1:4" s="149" customFormat="1" ht="23.25" x14ac:dyDescent="0.35">
      <c r="A204" s="346" t="s">
        <v>219</v>
      </c>
      <c r="B204" s="347"/>
      <c r="C204" s="347"/>
      <c r="D204" s="128">
        <f>SUM(D186:D203)</f>
        <v>0</v>
      </c>
    </row>
    <row r="205" spans="1:4" s="149" customFormat="1" ht="23.25" x14ac:dyDescent="0.25">
      <c r="A205" s="348" t="s">
        <v>304</v>
      </c>
      <c r="B205" s="349"/>
      <c r="C205" s="349"/>
      <c r="D205" s="350"/>
    </row>
    <row r="206" spans="1:4" s="149" customFormat="1" ht="36" customHeight="1" x14ac:dyDescent="0.25">
      <c r="A206" s="129" t="str">
        <f>'Plantes &amp; Fleurs'!A10</f>
        <v>Plant d'Aubergine</v>
      </c>
      <c r="B206" s="129">
        <f>'Plantes &amp; Fleurs'!B10</f>
        <v>1</v>
      </c>
      <c r="C206" s="129">
        <f>'Plantes &amp; Fleurs'!C10</f>
        <v>0</v>
      </c>
      <c r="D206" s="86">
        <f t="shared" ref="D206:D224" si="44">B206*C206</f>
        <v>0</v>
      </c>
    </row>
    <row r="207" spans="1:4" s="149" customFormat="1" ht="36" customHeight="1" x14ac:dyDescent="0.25">
      <c r="A207" s="129" t="str">
        <f>'Plantes &amp; Fleurs'!A11</f>
        <v>Plant de Rhubarbe</v>
      </c>
      <c r="B207" s="129">
        <f>'Plantes &amp; Fleurs'!B11</f>
        <v>1</v>
      </c>
      <c r="C207" s="129">
        <f>'Plantes &amp; Fleurs'!C11</f>
        <v>0</v>
      </c>
      <c r="D207" s="86">
        <f t="shared" si="44"/>
        <v>0</v>
      </c>
    </row>
    <row r="208" spans="1:4" s="149" customFormat="1" ht="36" customHeight="1" x14ac:dyDescent="0.25">
      <c r="A208" s="129" t="str">
        <f>'Plantes &amp; Fleurs'!A12</f>
        <v>Plant de Sauge</v>
      </c>
      <c r="B208" s="129">
        <f>'Plantes &amp; Fleurs'!B12</f>
        <v>1</v>
      </c>
      <c r="C208" s="129">
        <f>'Plantes &amp; Fleurs'!C12</f>
        <v>0</v>
      </c>
      <c r="D208" s="86">
        <f t="shared" si="44"/>
        <v>0</v>
      </c>
    </row>
    <row r="209" spans="1:4" s="149" customFormat="1" ht="36" customHeight="1" x14ac:dyDescent="0.25">
      <c r="A209" s="129" t="str">
        <f>'Plantes &amp; Fleurs'!A13</f>
        <v>Plant de Thym serpolet</v>
      </c>
      <c r="B209" s="129">
        <f>'Plantes &amp; Fleurs'!B13</f>
        <v>1</v>
      </c>
      <c r="C209" s="129">
        <f>'Plantes &amp; Fleurs'!C13</f>
        <v>0</v>
      </c>
      <c r="D209" s="86">
        <f t="shared" si="44"/>
        <v>0</v>
      </c>
    </row>
    <row r="210" spans="1:4" s="149" customFormat="1" ht="36" customHeight="1" x14ac:dyDescent="0.25">
      <c r="A210" s="129" t="str">
        <f>'Plantes &amp; Fleurs'!A14</f>
        <v>Plant de Fraisier</v>
      </c>
      <c r="B210" s="129">
        <f>'Plantes &amp; Fleurs'!B14</f>
        <v>1</v>
      </c>
      <c r="C210" s="129">
        <f>'Plantes &amp; Fleurs'!C14</f>
        <v>0</v>
      </c>
      <c r="D210" s="86">
        <f t="shared" si="44"/>
        <v>0</v>
      </c>
    </row>
    <row r="211" spans="1:4" s="149" customFormat="1" ht="36" customHeight="1" x14ac:dyDescent="0.25">
      <c r="A211" s="129" t="str">
        <f>'Plantes &amp; Fleurs'!A15</f>
        <v>Plant de Poivrons</v>
      </c>
      <c r="B211" s="129">
        <f>'Plantes &amp; Fleurs'!B15</f>
        <v>0.6</v>
      </c>
      <c r="C211" s="129">
        <f>'Plantes &amp; Fleurs'!C15</f>
        <v>0</v>
      </c>
      <c r="D211" s="86">
        <f t="shared" si="44"/>
        <v>0</v>
      </c>
    </row>
    <row r="212" spans="1:4" s="149" customFormat="1" ht="36" customHeight="1" x14ac:dyDescent="0.25">
      <c r="A212" s="129" t="str">
        <f>'Plantes &amp; Fleurs'!A16</f>
        <v>Plant de Tomates</v>
      </c>
      <c r="B212" s="129">
        <f>'Plantes &amp; Fleurs'!B16</f>
        <v>0.6</v>
      </c>
      <c r="C212" s="129">
        <f>'Plantes &amp; Fleurs'!C16</f>
        <v>0</v>
      </c>
      <c r="D212" s="86">
        <f t="shared" si="44"/>
        <v>0</v>
      </c>
    </row>
    <row r="213" spans="1:4" s="149" customFormat="1" ht="36" customHeight="1" x14ac:dyDescent="0.25">
      <c r="A213" s="129" t="str">
        <f>'Plantes &amp; Fleurs'!A17</f>
        <v>Plant de Piment</v>
      </c>
      <c r="B213" s="129">
        <f>'Plantes &amp; Fleurs'!B17</f>
        <v>0.6</v>
      </c>
      <c r="C213" s="129">
        <f>'Plantes &amp; Fleurs'!C17</f>
        <v>0</v>
      </c>
      <c r="D213" s="86">
        <f t="shared" ref="D213:D215" si="45">B213*C213</f>
        <v>0</v>
      </c>
    </row>
    <row r="214" spans="1:4" s="149" customFormat="1" ht="36" customHeight="1" x14ac:dyDescent="0.25">
      <c r="A214" s="129" t="str">
        <f>'Plantes &amp; Fleurs'!A18</f>
        <v>Plant de Courgette</v>
      </c>
      <c r="B214" s="129">
        <f>'Plantes &amp; Fleurs'!B18</f>
        <v>0.6</v>
      </c>
      <c r="C214" s="129">
        <f>'Plantes &amp; Fleurs'!C18</f>
        <v>0</v>
      </c>
      <c r="D214" s="86">
        <f t="shared" si="45"/>
        <v>0</v>
      </c>
    </row>
    <row r="215" spans="1:4" s="149" customFormat="1" ht="36" customHeight="1" x14ac:dyDescent="0.25">
      <c r="A215" s="129" t="str">
        <f>'Plantes &amp; Fleurs'!A19</f>
        <v>Plant de Concombre</v>
      </c>
      <c r="B215" s="129">
        <f>'Plantes &amp; Fleurs'!B19</f>
        <v>0.6</v>
      </c>
      <c r="C215" s="129">
        <f>'Plantes &amp; Fleurs'!C19</f>
        <v>0</v>
      </c>
      <c r="D215" s="86">
        <f t="shared" si="45"/>
        <v>0</v>
      </c>
    </row>
    <row r="216" spans="1:4" s="149" customFormat="1" ht="36" customHeight="1" x14ac:dyDescent="0.25">
      <c r="A216" s="129" t="str">
        <f>'Plantes &amp; Fleurs'!A20</f>
        <v>Plant de Ciboulette</v>
      </c>
      <c r="B216" s="129">
        <f>'Plantes &amp; Fleurs'!B20</f>
        <v>0.6</v>
      </c>
      <c r="C216" s="129">
        <f>'Plantes &amp; Fleurs'!C20</f>
        <v>0</v>
      </c>
      <c r="D216" s="86">
        <f t="shared" si="44"/>
        <v>0</v>
      </c>
    </row>
    <row r="217" spans="1:4" s="149" customFormat="1" ht="36" customHeight="1" x14ac:dyDescent="0.25">
      <c r="A217" s="129" t="str">
        <f>'Plantes &amp; Fleurs'!A21</f>
        <v>Plant de Persil</v>
      </c>
      <c r="B217" s="129">
        <f>'Plantes &amp; Fleurs'!B21</f>
        <v>0.6</v>
      </c>
      <c r="C217" s="129">
        <f>'Plantes &amp; Fleurs'!C21</f>
        <v>0</v>
      </c>
      <c r="D217" s="86">
        <f t="shared" ref="D217" si="46">B217*C217</f>
        <v>0</v>
      </c>
    </row>
    <row r="218" spans="1:4" s="149" customFormat="1" ht="36" customHeight="1" x14ac:dyDescent="0.25">
      <c r="A218" s="129" t="str">
        <f>'Plantes &amp; Fleurs'!A22</f>
        <v>Plant de Coriandre</v>
      </c>
      <c r="B218" s="129">
        <f>'Plantes &amp; Fleurs'!B22</f>
        <v>0.6</v>
      </c>
      <c r="C218" s="129">
        <f>'Plantes &amp; Fleurs'!C22</f>
        <v>0</v>
      </c>
      <c r="D218" s="86">
        <f t="shared" ref="D218" si="47">B218*C218</f>
        <v>0</v>
      </c>
    </row>
    <row r="219" spans="1:4" s="149" customFormat="1" ht="36" customHeight="1" x14ac:dyDescent="0.25">
      <c r="A219" s="129" t="str">
        <f>'Plantes &amp; Fleurs'!A23</f>
        <v>Plant de Geranium</v>
      </c>
      <c r="B219" s="129">
        <f>'Plantes &amp; Fleurs'!B23</f>
        <v>1.5</v>
      </c>
      <c r="C219" s="129">
        <f>'Plantes &amp; Fleurs'!C23</f>
        <v>0</v>
      </c>
      <c r="D219" s="86">
        <f t="shared" si="44"/>
        <v>0</v>
      </c>
    </row>
    <row r="220" spans="1:4" s="149" customFormat="1" ht="36" customHeight="1" x14ac:dyDescent="0.25">
      <c r="A220" s="129" t="str">
        <f>'Plantes &amp; Fleurs'!A24</f>
        <v>Plant de Geranium lierre</v>
      </c>
      <c r="B220" s="129">
        <f>'Plantes &amp; Fleurs'!B24</f>
        <v>1.5</v>
      </c>
      <c r="C220" s="129">
        <f>'Plantes &amp; Fleurs'!C24</f>
        <v>0</v>
      </c>
      <c r="D220" s="86">
        <f t="shared" si="44"/>
        <v>0</v>
      </c>
    </row>
    <row r="221" spans="1:4" s="149" customFormat="1" ht="36" customHeight="1" x14ac:dyDescent="0.25">
      <c r="A221" s="129" t="str">
        <f>'Plantes &amp; Fleurs'!A25</f>
        <v>Plant d'impatientes</v>
      </c>
      <c r="B221" s="129">
        <f>'Plantes &amp; Fleurs'!B25</f>
        <v>0.8</v>
      </c>
      <c r="C221" s="129">
        <f>'Plantes &amp; Fleurs'!C25</f>
        <v>0</v>
      </c>
      <c r="D221" s="86">
        <f t="shared" si="44"/>
        <v>0</v>
      </c>
    </row>
    <row r="222" spans="1:4" s="149" customFormat="1" ht="36" customHeight="1" x14ac:dyDescent="0.25">
      <c r="A222" s="129" t="str">
        <f>'Plantes &amp; Fleurs'!A26</f>
        <v>Plant d'œillet d'inde</v>
      </c>
      <c r="B222" s="129">
        <f>'Plantes &amp; Fleurs'!B26</f>
        <v>0.8</v>
      </c>
      <c r="C222" s="129">
        <f>'Plantes &amp; Fleurs'!C26</f>
        <v>0</v>
      </c>
      <c r="D222" s="86">
        <f t="shared" si="44"/>
        <v>0</v>
      </c>
    </row>
    <row r="223" spans="1:4" s="149" customFormat="1" ht="75.75" customHeight="1" x14ac:dyDescent="0.25">
      <c r="A223" s="129" t="str">
        <f>'Plantes &amp; Fleurs'!A34</f>
        <v>1 brin de muguet &amp; 1 rose</v>
      </c>
      <c r="B223" s="129">
        <f>'Plantes &amp; Fleurs'!B34</f>
        <v>5.5</v>
      </c>
      <c r="C223" s="129">
        <f>'Plantes &amp; Fleurs'!C34</f>
        <v>0</v>
      </c>
      <c r="D223" s="86">
        <f t="shared" si="44"/>
        <v>0</v>
      </c>
    </row>
    <row r="224" spans="1:4" s="149" customFormat="1" ht="75.75" customHeight="1" x14ac:dyDescent="0.25">
      <c r="A224" s="129" t="str">
        <f>'Plantes &amp; Fleurs'!A35</f>
        <v>3 brins de muguet en pot</v>
      </c>
      <c r="B224" s="129">
        <f>'Plantes &amp; Fleurs'!B35</f>
        <v>15.8</v>
      </c>
      <c r="C224" s="129">
        <f>'Plantes &amp; Fleurs'!C35</f>
        <v>0</v>
      </c>
      <c r="D224" s="86">
        <f t="shared" si="44"/>
        <v>0</v>
      </c>
    </row>
    <row r="225" spans="1:4" s="149" customFormat="1" ht="23.25" x14ac:dyDescent="0.35">
      <c r="A225" s="346" t="s">
        <v>305</v>
      </c>
      <c r="B225" s="347"/>
      <c r="C225" s="347"/>
      <c r="D225" s="128">
        <f>SUM(D206:D224)</f>
        <v>0</v>
      </c>
    </row>
    <row r="227" spans="1:4" ht="23.25" x14ac:dyDescent="0.35">
      <c r="A227" s="333" t="s">
        <v>114</v>
      </c>
      <c r="B227" s="334"/>
      <c r="C227" s="334"/>
      <c r="D227" s="102">
        <f>D204+D184+D180+D173+D162+D154+D157+D15+D225</f>
        <v>0</v>
      </c>
    </row>
  </sheetData>
  <sheetProtection selectLockedCells="1"/>
  <mergeCells count="42">
    <mergeCell ref="A1:B4"/>
    <mergeCell ref="A5:B5"/>
    <mergeCell ref="A25:C25"/>
    <mergeCell ref="A26:D26"/>
    <mergeCell ref="A15:C15"/>
    <mergeCell ref="A16:D16"/>
    <mergeCell ref="A6:D6"/>
    <mergeCell ref="B7:D7"/>
    <mergeCell ref="B8:D8"/>
    <mergeCell ref="B9:D9"/>
    <mergeCell ref="B10:D10"/>
    <mergeCell ref="B11:D11"/>
    <mergeCell ref="C1:D4"/>
    <mergeCell ref="A95:C95"/>
    <mergeCell ref="A96:D96"/>
    <mergeCell ref="B12:D12"/>
    <mergeCell ref="B13:D13"/>
    <mergeCell ref="B14:D14"/>
    <mergeCell ref="A74:C74"/>
    <mergeCell ref="A75:D75"/>
    <mergeCell ref="A49:C49"/>
    <mergeCell ref="A50:D50"/>
    <mergeCell ref="A145:C145"/>
    <mergeCell ref="A146:D146"/>
    <mergeCell ref="A154:C154"/>
    <mergeCell ref="A113:C113"/>
    <mergeCell ref="A114:D114"/>
    <mergeCell ref="A155:D155"/>
    <mergeCell ref="A157:C157"/>
    <mergeCell ref="A158:D158"/>
    <mergeCell ref="A227:C227"/>
    <mergeCell ref="A162:C162"/>
    <mergeCell ref="A173:C173"/>
    <mergeCell ref="A180:C180"/>
    <mergeCell ref="A174:D174"/>
    <mergeCell ref="A163:D163"/>
    <mergeCell ref="A184:C184"/>
    <mergeCell ref="A181:D181"/>
    <mergeCell ref="A204:C204"/>
    <mergeCell ref="A185:D185"/>
    <mergeCell ref="A205:D205"/>
    <mergeCell ref="A225:C225"/>
  </mergeCells>
  <conditionalFormatting sqref="D25 D41:D45 D47:D49">
    <cfRule type="cellIs" dxfId="79" priority="91" operator="equal">
      <formula>0</formula>
    </cfRule>
  </conditionalFormatting>
  <conditionalFormatting sqref="D27:D38">
    <cfRule type="cellIs" dxfId="78" priority="90" operator="equal">
      <formula>0</formula>
    </cfRule>
  </conditionalFormatting>
  <conditionalFormatting sqref="D39:D40">
    <cfRule type="cellIs" dxfId="77" priority="89" operator="equal">
      <formula>0</formula>
    </cfRule>
  </conditionalFormatting>
  <conditionalFormatting sqref="D58 D63 D74">
    <cfRule type="cellIs" dxfId="76" priority="88" operator="equal">
      <formula>0</formula>
    </cfRule>
  </conditionalFormatting>
  <conditionalFormatting sqref="D51:D55">
    <cfRule type="cellIs" dxfId="75" priority="87" operator="equal">
      <formula>0</formula>
    </cfRule>
  </conditionalFormatting>
  <conditionalFormatting sqref="D64">
    <cfRule type="cellIs" dxfId="74" priority="86" operator="equal">
      <formula>0</formula>
    </cfRule>
  </conditionalFormatting>
  <conditionalFormatting sqref="D59">
    <cfRule type="cellIs" dxfId="73" priority="84" operator="equal">
      <formula>0</formula>
    </cfRule>
  </conditionalFormatting>
  <conditionalFormatting sqref="D57">
    <cfRule type="cellIs" dxfId="72" priority="85" operator="equal">
      <formula>0</formula>
    </cfRule>
  </conditionalFormatting>
  <conditionalFormatting sqref="D62">
    <cfRule type="cellIs" dxfId="71" priority="83" operator="equal">
      <formula>0</formula>
    </cfRule>
  </conditionalFormatting>
  <conditionalFormatting sqref="D60:D61">
    <cfRule type="cellIs" dxfId="70" priority="82" operator="equal">
      <formula>0</formula>
    </cfRule>
  </conditionalFormatting>
  <conditionalFormatting sqref="D56">
    <cfRule type="cellIs" dxfId="69" priority="81" operator="equal">
      <formula>0</formula>
    </cfRule>
  </conditionalFormatting>
  <conditionalFormatting sqref="D65:D73">
    <cfRule type="cellIs" dxfId="68" priority="80" operator="equal">
      <formula>0</formula>
    </cfRule>
  </conditionalFormatting>
  <conditionalFormatting sqref="D76:D80 D82:D95">
    <cfRule type="cellIs" dxfId="67" priority="79" operator="equal">
      <formula>0</formula>
    </cfRule>
  </conditionalFormatting>
  <conditionalFormatting sqref="D103:D107 D109:D113">
    <cfRule type="cellIs" dxfId="66" priority="78" operator="equal">
      <formula>0</formula>
    </cfRule>
  </conditionalFormatting>
  <conditionalFormatting sqref="D97:D99">
    <cfRule type="cellIs" dxfId="65" priority="77" operator="equal">
      <formula>0</formula>
    </cfRule>
  </conditionalFormatting>
  <conditionalFormatting sqref="D100:D102">
    <cfRule type="cellIs" dxfId="64" priority="76" operator="equal">
      <formula>0</formula>
    </cfRule>
  </conditionalFormatting>
  <conditionalFormatting sqref="D115:D122 D124:D126 D145">
    <cfRule type="cellIs" dxfId="63" priority="75" operator="equal">
      <formula>0</formula>
    </cfRule>
  </conditionalFormatting>
  <conditionalFormatting sqref="D123">
    <cfRule type="cellIs" dxfId="62" priority="74" operator="equal">
      <formula>0</formula>
    </cfRule>
  </conditionalFormatting>
  <conditionalFormatting sqref="D127">
    <cfRule type="cellIs" dxfId="61" priority="73" operator="equal">
      <formula>0</formula>
    </cfRule>
  </conditionalFormatting>
  <conditionalFormatting sqref="D132">
    <cfRule type="cellIs" dxfId="60" priority="72" operator="equal">
      <formula>0</formula>
    </cfRule>
  </conditionalFormatting>
  <conditionalFormatting sqref="D136">
    <cfRule type="cellIs" dxfId="59" priority="70" operator="equal">
      <formula>0</formula>
    </cfRule>
  </conditionalFormatting>
  <conditionalFormatting sqref="D140:D141">
    <cfRule type="cellIs" dxfId="58" priority="69" operator="equal">
      <formula>0</formula>
    </cfRule>
  </conditionalFormatting>
  <conditionalFormatting sqref="D133:D135 D137:D139">
    <cfRule type="cellIs" dxfId="57" priority="71" operator="equal">
      <formula>0</formula>
    </cfRule>
  </conditionalFormatting>
  <conditionalFormatting sqref="D17:D21">
    <cfRule type="cellIs" dxfId="56" priority="68" operator="equal">
      <formula>0</formula>
    </cfRule>
  </conditionalFormatting>
  <conditionalFormatting sqref="D147 D152">
    <cfRule type="cellIs" dxfId="55" priority="64" operator="equal">
      <formula>0</formula>
    </cfRule>
  </conditionalFormatting>
  <conditionalFormatting sqref="D22:D24">
    <cfRule type="cellIs" dxfId="54" priority="66" operator="equal">
      <formula>0</formula>
    </cfRule>
  </conditionalFormatting>
  <conditionalFormatting sqref="D154">
    <cfRule type="cellIs" dxfId="53" priority="65" operator="equal">
      <formula>0</formula>
    </cfRule>
  </conditionalFormatting>
  <conditionalFormatting sqref="D149">
    <cfRule type="cellIs" dxfId="52" priority="63" operator="equal">
      <formula>0</formula>
    </cfRule>
  </conditionalFormatting>
  <conditionalFormatting sqref="D151">
    <cfRule type="cellIs" dxfId="51" priority="62" operator="equal">
      <formula>0</formula>
    </cfRule>
  </conditionalFormatting>
  <conditionalFormatting sqref="D162">
    <cfRule type="cellIs" dxfId="50" priority="61" operator="equal">
      <formula>0</formula>
    </cfRule>
  </conditionalFormatting>
  <conditionalFormatting sqref="D159 D161">
    <cfRule type="cellIs" dxfId="49" priority="60" operator="equal">
      <formula>0</formula>
    </cfRule>
  </conditionalFormatting>
  <conditionalFormatting sqref="D160">
    <cfRule type="cellIs" dxfId="48" priority="59" operator="equal">
      <formula>0</formula>
    </cfRule>
  </conditionalFormatting>
  <conditionalFormatting sqref="D164 D166">
    <cfRule type="cellIs" dxfId="47" priority="57" operator="equal">
      <formula>0</formula>
    </cfRule>
  </conditionalFormatting>
  <conditionalFormatting sqref="D165">
    <cfRule type="cellIs" dxfId="46" priority="56" operator="equal">
      <formula>0</formula>
    </cfRule>
  </conditionalFormatting>
  <conditionalFormatting sqref="D167">
    <cfRule type="cellIs" dxfId="45" priority="55" operator="equal">
      <formula>0</formula>
    </cfRule>
  </conditionalFormatting>
  <conditionalFormatting sqref="D168:D169">
    <cfRule type="cellIs" dxfId="44" priority="54" operator="equal">
      <formula>0</formula>
    </cfRule>
  </conditionalFormatting>
  <conditionalFormatting sqref="D173">
    <cfRule type="cellIs" dxfId="43" priority="53" operator="equal">
      <formula>0</formula>
    </cfRule>
  </conditionalFormatting>
  <conditionalFormatting sqref="D171">
    <cfRule type="cellIs" dxfId="42" priority="52" operator="equal">
      <formula>0</formula>
    </cfRule>
  </conditionalFormatting>
  <conditionalFormatting sqref="D172">
    <cfRule type="cellIs" dxfId="41" priority="51" operator="equal">
      <formula>0</formula>
    </cfRule>
  </conditionalFormatting>
  <conditionalFormatting sqref="D180">
    <cfRule type="cellIs" dxfId="40" priority="50" operator="equal">
      <formula>0</formula>
    </cfRule>
  </conditionalFormatting>
  <conditionalFormatting sqref="D175">
    <cfRule type="cellIs" dxfId="39" priority="49" operator="equal">
      <formula>0</formula>
    </cfRule>
  </conditionalFormatting>
  <conditionalFormatting sqref="D176">
    <cfRule type="cellIs" dxfId="38" priority="48" operator="equal">
      <formula>0</formula>
    </cfRule>
  </conditionalFormatting>
  <conditionalFormatting sqref="D178">
    <cfRule type="cellIs" dxfId="37" priority="47" operator="equal">
      <formula>0</formula>
    </cfRule>
  </conditionalFormatting>
  <conditionalFormatting sqref="D177">
    <cfRule type="cellIs" dxfId="36" priority="46" operator="equal">
      <formula>0</formula>
    </cfRule>
  </conditionalFormatting>
  <conditionalFormatting sqref="D182">
    <cfRule type="cellIs" dxfId="35" priority="42" operator="equal">
      <formula>0</formula>
    </cfRule>
  </conditionalFormatting>
  <conditionalFormatting sqref="D184">
    <cfRule type="cellIs" dxfId="34" priority="44" operator="equal">
      <formula>0</formula>
    </cfRule>
  </conditionalFormatting>
  <conditionalFormatting sqref="D204">
    <cfRule type="cellIs" dxfId="33" priority="41" operator="equal">
      <formula>0</formula>
    </cfRule>
  </conditionalFormatting>
  <conditionalFormatting sqref="D186">
    <cfRule type="cellIs" dxfId="32" priority="40" operator="equal">
      <formula>0</formula>
    </cfRule>
  </conditionalFormatting>
  <conditionalFormatting sqref="D187">
    <cfRule type="cellIs" dxfId="31" priority="39" operator="equal">
      <formula>0</formula>
    </cfRule>
  </conditionalFormatting>
  <conditionalFormatting sqref="D183">
    <cfRule type="cellIs" dxfId="30" priority="38" operator="equal">
      <formula>0</formula>
    </cfRule>
  </conditionalFormatting>
  <conditionalFormatting sqref="D81">
    <cfRule type="cellIs" dxfId="29" priority="37" operator="equal">
      <formula>0</formula>
    </cfRule>
  </conditionalFormatting>
  <conditionalFormatting sqref="D170">
    <cfRule type="cellIs" dxfId="28" priority="36" operator="equal">
      <formula>0</formula>
    </cfRule>
  </conditionalFormatting>
  <conditionalFormatting sqref="D150">
    <cfRule type="cellIs" dxfId="27" priority="35" operator="equal">
      <formula>0</formula>
    </cfRule>
  </conditionalFormatting>
  <conditionalFormatting sqref="D156">
    <cfRule type="cellIs" dxfId="26" priority="33" operator="equal">
      <formula>0</formula>
    </cfRule>
  </conditionalFormatting>
  <conditionalFormatting sqref="D157">
    <cfRule type="cellIs" dxfId="25" priority="34" operator="equal">
      <formula>0</formula>
    </cfRule>
  </conditionalFormatting>
  <conditionalFormatting sqref="D46">
    <cfRule type="cellIs" dxfId="24" priority="29" operator="equal">
      <formula>0</formula>
    </cfRule>
  </conditionalFormatting>
  <conditionalFormatting sqref="D188:D198">
    <cfRule type="cellIs" dxfId="23" priority="28" operator="equal">
      <formula>0</formula>
    </cfRule>
  </conditionalFormatting>
  <conditionalFormatting sqref="D199">
    <cfRule type="cellIs" dxfId="22" priority="27" operator="equal">
      <formula>0</formula>
    </cfRule>
  </conditionalFormatting>
  <conditionalFormatting sqref="D200">
    <cfRule type="cellIs" dxfId="21" priority="26" operator="equal">
      <formula>0</formula>
    </cfRule>
  </conditionalFormatting>
  <conditionalFormatting sqref="D201">
    <cfRule type="cellIs" dxfId="20" priority="25" operator="equal">
      <formula>0</formula>
    </cfRule>
  </conditionalFormatting>
  <conditionalFormatting sqref="D202">
    <cfRule type="cellIs" dxfId="19" priority="24" operator="equal">
      <formula>0</formula>
    </cfRule>
  </conditionalFormatting>
  <conditionalFormatting sqref="D203">
    <cfRule type="cellIs" dxfId="18" priority="23" operator="equal">
      <formula>0</formula>
    </cfRule>
  </conditionalFormatting>
  <conditionalFormatting sqref="D143:D144">
    <cfRule type="cellIs" dxfId="17" priority="21" operator="equal">
      <formula>0</formula>
    </cfRule>
  </conditionalFormatting>
  <conditionalFormatting sqref="D142">
    <cfRule type="cellIs" dxfId="16" priority="22" operator="equal">
      <formula>0</formula>
    </cfRule>
  </conditionalFormatting>
  <conditionalFormatting sqref="D179">
    <cfRule type="cellIs" dxfId="15" priority="20" operator="equal">
      <formula>0</formula>
    </cfRule>
  </conditionalFormatting>
  <conditionalFormatting sqref="D225">
    <cfRule type="cellIs" dxfId="14" priority="19" operator="equal">
      <formula>0</formula>
    </cfRule>
  </conditionalFormatting>
  <conditionalFormatting sqref="D206">
    <cfRule type="cellIs" dxfId="13" priority="18" operator="equal">
      <formula>0</formula>
    </cfRule>
  </conditionalFormatting>
  <conditionalFormatting sqref="D207">
    <cfRule type="cellIs" dxfId="12" priority="17" operator="equal">
      <formula>0</formula>
    </cfRule>
  </conditionalFormatting>
  <conditionalFormatting sqref="D208:D212 D216 D219:D223">
    <cfRule type="cellIs" dxfId="11" priority="16" operator="equal">
      <formula>0</formula>
    </cfRule>
  </conditionalFormatting>
  <conditionalFormatting sqref="D224">
    <cfRule type="cellIs" dxfId="10" priority="15" operator="equal">
      <formula>0</formula>
    </cfRule>
  </conditionalFormatting>
  <conditionalFormatting sqref="D108">
    <cfRule type="cellIs" dxfId="9" priority="10" operator="equal">
      <formula>0</formula>
    </cfRule>
  </conditionalFormatting>
  <conditionalFormatting sqref="D128:D129">
    <cfRule type="cellIs" dxfId="8" priority="9" operator="equal">
      <formula>0</formula>
    </cfRule>
  </conditionalFormatting>
  <conditionalFormatting sqref="D130">
    <cfRule type="cellIs" dxfId="7" priority="8" operator="equal">
      <formula>0</formula>
    </cfRule>
  </conditionalFormatting>
  <conditionalFormatting sqref="D131">
    <cfRule type="cellIs" dxfId="6" priority="7" operator="equal">
      <formula>0</formula>
    </cfRule>
  </conditionalFormatting>
  <conditionalFormatting sqref="D148">
    <cfRule type="cellIs" dxfId="5" priority="6" operator="equal">
      <formula>0</formula>
    </cfRule>
  </conditionalFormatting>
  <conditionalFormatting sqref="D153">
    <cfRule type="cellIs" dxfId="4" priority="5" operator="equal">
      <formula>0</formula>
    </cfRule>
  </conditionalFormatting>
  <conditionalFormatting sqref="D213">
    <cfRule type="cellIs" dxfId="3" priority="4" operator="equal">
      <formula>0</formula>
    </cfRule>
  </conditionalFormatting>
  <conditionalFormatting sqref="D214:D215">
    <cfRule type="cellIs" dxfId="2" priority="3" operator="equal">
      <formula>0</formula>
    </cfRule>
  </conditionalFormatting>
  <conditionalFormatting sqref="D217">
    <cfRule type="cellIs" dxfId="1" priority="2" operator="equal">
      <formula>0</formula>
    </cfRule>
  </conditionalFormatting>
  <conditionalFormatting sqref="D218">
    <cfRule type="cellIs" dxfId="0" priority="1" operator="equal">
      <formula>0</formula>
    </cfRule>
  </conditionalFormatting>
  <pageMargins left="0.70866141732283472" right="0.70866141732283472" top="0.74803149606299213" bottom="0.74803149606299213"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H184"/>
  <sheetViews>
    <sheetView zoomScale="90" zoomScaleNormal="90" workbookViewId="0">
      <selection activeCell="C14" sqref="C14"/>
    </sheetView>
  </sheetViews>
  <sheetFormatPr baseColWidth="10" defaultColWidth="11.42578125" defaultRowHeight="15.75" x14ac:dyDescent="0.25"/>
  <cols>
    <col min="1" max="1" width="95.5703125" style="1" customWidth="1"/>
    <col min="2" max="4" width="13.5703125" style="2" customWidth="1"/>
    <col min="5" max="5" width="41.42578125" style="1" customWidth="1"/>
    <col min="6" max="8" width="9.5703125" style="1" customWidth="1"/>
    <col min="9" max="16384" width="11.42578125" style="1"/>
  </cols>
  <sheetData>
    <row r="1" spans="1:8" s="6" customFormat="1" ht="18.75" x14ac:dyDescent="0.3">
      <c r="A1" s="265" t="s">
        <v>116</v>
      </c>
      <c r="B1" s="266"/>
      <c r="C1" s="266"/>
      <c r="D1" s="266"/>
    </row>
    <row r="2" spans="1:8" s="6" customFormat="1" ht="26.25" x14ac:dyDescent="0.4">
      <c r="A2" s="267"/>
      <c r="B2" s="266"/>
      <c r="C2" s="266"/>
      <c r="D2" s="266"/>
      <c r="E2" s="31"/>
      <c r="F2" s="31"/>
      <c r="G2" s="31"/>
      <c r="H2" s="31"/>
    </row>
    <row r="3" spans="1:8" s="6" customFormat="1" ht="24" customHeight="1" x14ac:dyDescent="0.4">
      <c r="A3" s="267"/>
      <c r="B3" s="266"/>
      <c r="C3" s="266"/>
      <c r="D3" s="266"/>
      <c r="E3" s="31"/>
      <c r="F3" s="31"/>
      <c r="G3" s="31"/>
      <c r="H3" s="31"/>
    </row>
    <row r="4" spans="1:8" s="6" customFormat="1" ht="15" hidden="1" customHeight="1" x14ac:dyDescent="0.5">
      <c r="A4" s="267"/>
      <c r="B4" s="266"/>
      <c r="C4" s="266"/>
      <c r="D4" s="266"/>
      <c r="E4" s="31"/>
      <c r="F4" s="31"/>
      <c r="G4" s="31"/>
      <c r="H4" s="31"/>
    </row>
    <row r="5" spans="1:8" s="6" customFormat="1" ht="18.75" hidden="1" customHeight="1" x14ac:dyDescent="0.35">
      <c r="A5" s="267"/>
      <c r="B5" s="266"/>
      <c r="C5" s="266"/>
      <c r="D5" s="266"/>
      <c r="E5" s="32"/>
      <c r="F5" s="34"/>
      <c r="G5" s="34"/>
      <c r="H5" s="34"/>
    </row>
    <row r="6" spans="1:8" s="6" customFormat="1" ht="18.75" hidden="1" customHeight="1" x14ac:dyDescent="0.35">
      <c r="A6" s="267"/>
      <c r="B6" s="266"/>
      <c r="C6" s="266"/>
      <c r="D6" s="266"/>
      <c r="E6" s="33"/>
      <c r="F6" s="35"/>
      <c r="G6" s="35"/>
      <c r="H6" s="35"/>
    </row>
    <row r="7" spans="1:8" s="6" customFormat="1" ht="18.75" hidden="1" customHeight="1" x14ac:dyDescent="0.35">
      <c r="A7" s="267"/>
      <c r="B7" s="266"/>
      <c r="C7" s="266"/>
      <c r="D7" s="266"/>
      <c r="E7" s="33"/>
      <c r="F7" s="35"/>
      <c r="G7" s="35"/>
      <c r="H7" s="35"/>
    </row>
    <row r="8" spans="1:8" s="6" customFormat="1" ht="46.5" customHeight="1" x14ac:dyDescent="0.3">
      <c r="A8" s="231" t="s">
        <v>203</v>
      </c>
      <c r="B8" s="232"/>
      <c r="C8" s="232"/>
      <c r="D8" s="232"/>
      <c r="E8" s="33"/>
      <c r="F8" s="35"/>
      <c r="G8" s="35"/>
      <c r="H8" s="35"/>
    </row>
    <row r="9" spans="1:8" ht="23.45" x14ac:dyDescent="0.45">
      <c r="A9" s="245" t="s">
        <v>132</v>
      </c>
      <c r="B9" s="246"/>
      <c r="C9" s="247"/>
      <c r="D9" s="36">
        <f>D52+D83+D112+D136+D182+D23</f>
        <v>0</v>
      </c>
      <c r="G9" s="4"/>
      <c r="H9" s="4"/>
    </row>
    <row r="10" spans="1:8" s="2" customFormat="1" ht="24.95" customHeight="1" x14ac:dyDescent="0.3">
      <c r="A10" s="259" t="s">
        <v>118</v>
      </c>
      <c r="B10" s="260"/>
      <c r="C10" s="260"/>
      <c r="D10" s="261"/>
    </row>
    <row r="11" spans="1:8" s="5" customFormat="1" ht="20.100000000000001" customHeight="1" x14ac:dyDescent="0.3">
      <c r="A11" s="256" t="s">
        <v>119</v>
      </c>
      <c r="B11" s="257"/>
      <c r="C11" s="257"/>
      <c r="D11" s="258"/>
    </row>
    <row r="12" spans="1:8" ht="18.75" x14ac:dyDescent="0.25">
      <c r="A12" s="104" t="s">
        <v>9</v>
      </c>
      <c r="B12" s="105" t="s">
        <v>8</v>
      </c>
      <c r="C12" s="105" t="s">
        <v>7</v>
      </c>
      <c r="D12" s="106" t="s">
        <v>6</v>
      </c>
    </row>
    <row r="13" spans="1:8" ht="18" x14ac:dyDescent="0.3">
      <c r="A13" s="103" t="s">
        <v>120</v>
      </c>
      <c r="B13" s="9">
        <v>0.8</v>
      </c>
      <c r="C13" s="8"/>
      <c r="D13" s="10">
        <f t="shared" ref="D13:D17" si="0">B13*C13</f>
        <v>0</v>
      </c>
    </row>
    <row r="14" spans="1:8" ht="18.75" x14ac:dyDescent="0.3">
      <c r="A14" s="11" t="s">
        <v>121</v>
      </c>
      <c r="B14" s="9">
        <v>0.8</v>
      </c>
      <c r="C14" s="8"/>
      <c r="D14" s="10">
        <f t="shared" si="0"/>
        <v>0</v>
      </c>
    </row>
    <row r="15" spans="1:8" ht="18.75" x14ac:dyDescent="0.3">
      <c r="A15" s="11" t="s">
        <v>122</v>
      </c>
      <c r="B15" s="9">
        <v>0.8</v>
      </c>
      <c r="C15" s="8"/>
      <c r="D15" s="10">
        <f t="shared" si="0"/>
        <v>0</v>
      </c>
    </row>
    <row r="16" spans="1:8" ht="18.75" x14ac:dyDescent="0.3">
      <c r="A16" s="11" t="s">
        <v>123</v>
      </c>
      <c r="B16" s="9">
        <v>0.8</v>
      </c>
      <c r="C16" s="8"/>
      <c r="D16" s="10">
        <f t="shared" si="0"/>
        <v>0</v>
      </c>
    </row>
    <row r="17" spans="1:4" ht="18.75" x14ac:dyDescent="0.3">
      <c r="A17" s="11" t="s">
        <v>124</v>
      </c>
      <c r="B17" s="9">
        <v>0.8</v>
      </c>
      <c r="C17" s="8"/>
      <c r="D17" s="10">
        <f t="shared" si="0"/>
        <v>0</v>
      </c>
    </row>
    <row r="18" spans="1:4" s="5" customFormat="1" ht="20.100000000000001" customHeight="1" x14ac:dyDescent="0.3">
      <c r="A18" s="256" t="s">
        <v>125</v>
      </c>
      <c r="B18" s="257"/>
      <c r="C18" s="257"/>
      <c r="D18" s="258"/>
    </row>
    <row r="19" spans="1:4" ht="18.75" x14ac:dyDescent="0.25">
      <c r="A19" s="104" t="s">
        <v>9</v>
      </c>
      <c r="B19" s="105" t="s">
        <v>8</v>
      </c>
      <c r="C19" s="105" t="s">
        <v>7</v>
      </c>
      <c r="D19" s="106" t="s">
        <v>6</v>
      </c>
    </row>
    <row r="20" spans="1:4" ht="18.75" x14ac:dyDescent="0.3">
      <c r="A20" s="11" t="s">
        <v>126</v>
      </c>
      <c r="B20" s="9">
        <v>5</v>
      </c>
      <c r="C20" s="8"/>
      <c r="D20" s="10">
        <f t="shared" ref="D20" si="1">B20*C20</f>
        <v>0</v>
      </c>
    </row>
    <row r="21" spans="1:4" ht="18.75" x14ac:dyDescent="0.3">
      <c r="A21" s="11" t="s">
        <v>199</v>
      </c>
      <c r="B21" s="9">
        <v>5</v>
      </c>
      <c r="C21" s="8"/>
      <c r="D21" s="10">
        <f>B21*C21</f>
        <v>0</v>
      </c>
    </row>
    <row r="22" spans="1:4" ht="18.75" hidden="1" x14ac:dyDescent="0.3">
      <c r="A22" s="11" t="s">
        <v>201</v>
      </c>
      <c r="B22" s="9">
        <v>5</v>
      </c>
      <c r="C22" s="8"/>
      <c r="D22" s="10">
        <f>B22*C22</f>
        <v>0</v>
      </c>
    </row>
    <row r="23" spans="1:4" ht="23.45" x14ac:dyDescent="0.45">
      <c r="A23" s="254" t="s">
        <v>127</v>
      </c>
      <c r="B23" s="255"/>
      <c r="C23" s="255"/>
      <c r="D23" s="107">
        <f>SUM(D13:D17,D20:D22)</f>
        <v>0</v>
      </c>
    </row>
    <row r="24" spans="1:4" s="2" customFormat="1" ht="24.95" customHeight="1" x14ac:dyDescent="0.3">
      <c r="A24" s="251" t="s">
        <v>110</v>
      </c>
      <c r="B24" s="252"/>
      <c r="C24" s="252"/>
      <c r="D24" s="253"/>
    </row>
    <row r="25" spans="1:4" s="5" customFormat="1" ht="20.100000000000001" customHeight="1" x14ac:dyDescent="0.3">
      <c r="A25" s="248" t="s">
        <v>73</v>
      </c>
      <c r="B25" s="249"/>
      <c r="C25" s="249"/>
      <c r="D25" s="250"/>
    </row>
    <row r="26" spans="1:4" ht="18.75" x14ac:dyDescent="0.25">
      <c r="A26" s="18" t="s">
        <v>9</v>
      </c>
      <c r="B26" s="14" t="s">
        <v>8</v>
      </c>
      <c r="C26" s="14" t="s">
        <v>7</v>
      </c>
      <c r="D26" s="15" t="s">
        <v>6</v>
      </c>
    </row>
    <row r="27" spans="1:4" ht="18.75" x14ac:dyDescent="0.25">
      <c r="A27" s="234" t="s">
        <v>106</v>
      </c>
      <c r="B27" s="235"/>
      <c r="C27" s="235"/>
      <c r="D27" s="236"/>
    </row>
    <row r="28" spans="1:4" ht="18.75" x14ac:dyDescent="0.3">
      <c r="A28" s="7" t="s">
        <v>35</v>
      </c>
      <c r="B28" s="9">
        <v>7</v>
      </c>
      <c r="C28" s="8"/>
      <c r="D28" s="10">
        <f t="shared" ref="D28:D40" si="2">B28*C28</f>
        <v>0</v>
      </c>
    </row>
    <row r="29" spans="1:4" ht="18.75" x14ac:dyDescent="0.3">
      <c r="A29" s="7" t="s">
        <v>36</v>
      </c>
      <c r="B29" s="9">
        <v>9</v>
      </c>
      <c r="C29" s="8"/>
      <c r="D29" s="10">
        <f t="shared" si="2"/>
        <v>0</v>
      </c>
    </row>
    <row r="30" spans="1:4" ht="18.75" x14ac:dyDescent="0.3">
      <c r="A30" s="7" t="s">
        <v>37</v>
      </c>
      <c r="B30" s="9">
        <v>9</v>
      </c>
      <c r="C30" s="8"/>
      <c r="D30" s="10">
        <f t="shared" si="2"/>
        <v>0</v>
      </c>
    </row>
    <row r="31" spans="1:4" ht="18.75" x14ac:dyDescent="0.3">
      <c r="A31" s="7" t="s">
        <v>38</v>
      </c>
      <c r="B31" s="9">
        <v>9</v>
      </c>
      <c r="C31" s="8"/>
      <c r="D31" s="10">
        <f t="shared" si="2"/>
        <v>0</v>
      </c>
    </row>
    <row r="32" spans="1:4" ht="18.75" x14ac:dyDescent="0.3">
      <c r="A32" s="7" t="s">
        <v>39</v>
      </c>
      <c r="B32" s="9">
        <v>9</v>
      </c>
      <c r="C32" s="8"/>
      <c r="D32" s="10">
        <f t="shared" si="2"/>
        <v>0</v>
      </c>
    </row>
    <row r="33" spans="1:4" ht="18.75" x14ac:dyDescent="0.3">
      <c r="A33" s="7" t="s">
        <v>40</v>
      </c>
      <c r="B33" s="9">
        <v>10</v>
      </c>
      <c r="C33" s="8"/>
      <c r="D33" s="10">
        <f t="shared" si="2"/>
        <v>0</v>
      </c>
    </row>
    <row r="34" spans="1:4" ht="18.75" x14ac:dyDescent="0.25">
      <c r="A34" s="234" t="s">
        <v>107</v>
      </c>
      <c r="B34" s="235"/>
      <c r="C34" s="235"/>
      <c r="D34" s="236"/>
    </row>
    <row r="35" spans="1:4" ht="18.75" x14ac:dyDescent="0.3">
      <c r="A35" s="7" t="s">
        <v>41</v>
      </c>
      <c r="B35" s="9">
        <v>11</v>
      </c>
      <c r="C35" s="8"/>
      <c r="D35" s="10">
        <f t="shared" si="2"/>
        <v>0</v>
      </c>
    </row>
    <row r="36" spans="1:4" ht="18.75" x14ac:dyDescent="0.3">
      <c r="A36" s="7" t="s">
        <v>42</v>
      </c>
      <c r="B36" s="9">
        <v>11</v>
      </c>
      <c r="C36" s="8"/>
      <c r="D36" s="10">
        <f t="shared" si="2"/>
        <v>0</v>
      </c>
    </row>
    <row r="37" spans="1:4" ht="18.75" x14ac:dyDescent="0.3">
      <c r="A37" s="7" t="s">
        <v>43</v>
      </c>
      <c r="B37" s="9">
        <v>11</v>
      </c>
      <c r="C37" s="8"/>
      <c r="D37" s="10">
        <f t="shared" si="2"/>
        <v>0</v>
      </c>
    </row>
    <row r="38" spans="1:4" ht="18.75" x14ac:dyDescent="0.3">
      <c r="A38" s="7" t="s">
        <v>44</v>
      </c>
      <c r="B38" s="9">
        <v>11</v>
      </c>
      <c r="C38" s="8"/>
      <c r="D38" s="10">
        <f t="shared" si="2"/>
        <v>0</v>
      </c>
    </row>
    <row r="39" spans="1:4" ht="18.75" x14ac:dyDescent="0.3">
      <c r="A39" s="7" t="s">
        <v>45</v>
      </c>
      <c r="B39" s="9">
        <v>11</v>
      </c>
      <c r="C39" s="8"/>
      <c r="D39" s="10">
        <f t="shared" si="2"/>
        <v>0</v>
      </c>
    </row>
    <row r="40" spans="1:4" ht="18.75" x14ac:dyDescent="0.3">
      <c r="A40" s="7" t="s">
        <v>46</v>
      </c>
      <c r="B40" s="9">
        <v>11</v>
      </c>
      <c r="C40" s="8"/>
      <c r="D40" s="10">
        <f t="shared" si="2"/>
        <v>0</v>
      </c>
    </row>
    <row r="41" spans="1:4" ht="18.75" x14ac:dyDescent="0.25">
      <c r="A41" s="234" t="s">
        <v>30</v>
      </c>
      <c r="B41" s="235"/>
      <c r="C41" s="235"/>
      <c r="D41" s="236"/>
    </row>
    <row r="42" spans="1:4" ht="18" hidden="1" x14ac:dyDescent="0.35">
      <c r="A42" s="11" t="s">
        <v>34</v>
      </c>
      <c r="B42" s="9">
        <v>11</v>
      </c>
      <c r="C42" s="8"/>
      <c r="D42" s="10">
        <f>B42*C42</f>
        <v>0</v>
      </c>
    </row>
    <row r="43" spans="1:4" ht="18.75" x14ac:dyDescent="0.3">
      <c r="A43" s="7" t="s">
        <v>47</v>
      </c>
      <c r="B43" s="9">
        <v>8</v>
      </c>
      <c r="C43" s="8"/>
      <c r="D43" s="10">
        <f>B43*C43</f>
        <v>0</v>
      </c>
    </row>
    <row r="44" spans="1:4" ht="18.75" x14ac:dyDescent="0.3">
      <c r="A44" s="11" t="s">
        <v>29</v>
      </c>
      <c r="B44" s="9">
        <v>3</v>
      </c>
      <c r="C44" s="8"/>
      <c r="D44" s="10">
        <f>B44*C44</f>
        <v>0</v>
      </c>
    </row>
    <row r="45" spans="1:4" ht="18.75" x14ac:dyDescent="0.3">
      <c r="A45" s="11" t="s">
        <v>27</v>
      </c>
      <c r="B45" s="9">
        <v>3</v>
      </c>
      <c r="C45" s="8"/>
      <c r="D45" s="10">
        <f t="shared" ref="D45:D51" si="3">B45*C45</f>
        <v>0</v>
      </c>
    </row>
    <row r="46" spans="1:4" ht="18.75" x14ac:dyDescent="0.3">
      <c r="A46" s="11" t="s">
        <v>25</v>
      </c>
      <c r="B46" s="9">
        <v>3</v>
      </c>
      <c r="C46" s="8"/>
      <c r="D46" s="10">
        <f t="shared" si="3"/>
        <v>0</v>
      </c>
    </row>
    <row r="47" spans="1:4" ht="18.75" x14ac:dyDescent="0.3">
      <c r="A47" s="11" t="s">
        <v>24</v>
      </c>
      <c r="B47" s="9">
        <v>3</v>
      </c>
      <c r="C47" s="8"/>
      <c r="D47" s="10">
        <f t="shared" si="3"/>
        <v>0</v>
      </c>
    </row>
    <row r="48" spans="1:4" ht="18.75" x14ac:dyDescent="0.3">
      <c r="A48" s="7" t="s">
        <v>50</v>
      </c>
      <c r="B48" s="9">
        <v>5</v>
      </c>
      <c r="C48" s="8"/>
      <c r="D48" s="10">
        <f t="shared" si="3"/>
        <v>0</v>
      </c>
    </row>
    <row r="49" spans="1:4" ht="18.75" x14ac:dyDescent="0.3">
      <c r="A49" s="7" t="s">
        <v>264</v>
      </c>
      <c r="B49" s="9">
        <v>7</v>
      </c>
      <c r="C49" s="8"/>
      <c r="D49" s="10">
        <f t="shared" ref="D49" si="4">B49*C49</f>
        <v>0</v>
      </c>
    </row>
    <row r="50" spans="1:4" ht="18.75" x14ac:dyDescent="0.3">
      <c r="A50" s="7" t="s">
        <v>48</v>
      </c>
      <c r="B50" s="9">
        <v>5.5</v>
      </c>
      <c r="C50" s="8"/>
      <c r="D50" s="10">
        <f t="shared" si="3"/>
        <v>0</v>
      </c>
    </row>
    <row r="51" spans="1:4" ht="18.75" x14ac:dyDescent="0.3">
      <c r="A51" s="7" t="s">
        <v>49</v>
      </c>
      <c r="B51" s="9">
        <v>5.5</v>
      </c>
      <c r="C51" s="8"/>
      <c r="D51" s="10">
        <f t="shared" si="3"/>
        <v>0</v>
      </c>
    </row>
    <row r="52" spans="1:4" ht="23.25" x14ac:dyDescent="0.35">
      <c r="A52" s="240" t="s">
        <v>128</v>
      </c>
      <c r="B52" s="241"/>
      <c r="C52" s="241"/>
      <c r="D52" s="26">
        <f>SUM(D28:D33,D35:D40,D42:D51)</f>
        <v>0</v>
      </c>
    </row>
    <row r="53" spans="1:4" ht="24.95" customHeight="1" x14ac:dyDescent="0.35">
      <c r="A53" s="237" t="s">
        <v>109</v>
      </c>
      <c r="B53" s="238"/>
      <c r="C53" s="238"/>
      <c r="D53" s="239"/>
    </row>
    <row r="54" spans="1:4" ht="20.100000000000001" customHeight="1" x14ac:dyDescent="0.25">
      <c r="A54" s="242" t="s">
        <v>77</v>
      </c>
      <c r="B54" s="243"/>
      <c r="C54" s="243"/>
      <c r="D54" s="244"/>
    </row>
    <row r="55" spans="1:4" ht="18.75" x14ac:dyDescent="0.25">
      <c r="A55" s="19" t="s">
        <v>9</v>
      </c>
      <c r="B55" s="16" t="s">
        <v>8</v>
      </c>
      <c r="C55" s="16" t="s">
        <v>7</v>
      </c>
      <c r="D55" s="17" t="s">
        <v>6</v>
      </c>
    </row>
    <row r="56" spans="1:4" ht="18.75" x14ac:dyDescent="0.25">
      <c r="A56" s="268" t="s">
        <v>235</v>
      </c>
      <c r="B56" s="269"/>
      <c r="C56" s="269"/>
      <c r="D56" s="270"/>
    </row>
    <row r="57" spans="1:4" ht="18.75" x14ac:dyDescent="0.3">
      <c r="A57" s="11" t="s">
        <v>23</v>
      </c>
      <c r="B57" s="9">
        <v>3.2</v>
      </c>
      <c r="C57" s="8"/>
      <c r="D57" s="10">
        <f>B57*C57</f>
        <v>0</v>
      </c>
    </row>
    <row r="58" spans="1:4" ht="18.75" x14ac:dyDescent="0.3">
      <c r="A58" s="11" t="s">
        <v>312</v>
      </c>
      <c r="B58" s="9">
        <v>3.2</v>
      </c>
      <c r="C58" s="138"/>
      <c r="D58" s="10">
        <f>B58*C58</f>
        <v>0</v>
      </c>
    </row>
    <row r="59" spans="1:4" ht="18.75" x14ac:dyDescent="0.3">
      <c r="A59" s="11" t="s">
        <v>22</v>
      </c>
      <c r="B59" s="9">
        <v>3.2</v>
      </c>
      <c r="C59" s="8"/>
      <c r="D59" s="10">
        <f t="shared" ref="D59:D61" si="5">B59*C59</f>
        <v>0</v>
      </c>
    </row>
    <row r="60" spans="1:4" ht="18.75" x14ac:dyDescent="0.3">
      <c r="A60" s="11" t="s">
        <v>21</v>
      </c>
      <c r="B60" s="9">
        <v>3.2</v>
      </c>
      <c r="C60" s="8"/>
      <c r="D60" s="10">
        <f t="shared" si="5"/>
        <v>0</v>
      </c>
    </row>
    <row r="61" spans="1:4" ht="18.75" x14ac:dyDescent="0.3">
      <c r="A61" s="11" t="s">
        <v>280</v>
      </c>
      <c r="B61" s="9">
        <v>2.9</v>
      </c>
      <c r="C61" s="8"/>
      <c r="D61" s="10">
        <f t="shared" si="5"/>
        <v>0</v>
      </c>
    </row>
    <row r="62" spans="1:4" ht="48" customHeight="1" x14ac:dyDescent="0.25">
      <c r="A62" s="278" t="s">
        <v>236</v>
      </c>
      <c r="B62" s="269"/>
      <c r="C62" s="269"/>
      <c r="D62" s="270"/>
    </row>
    <row r="63" spans="1:4" ht="18.75" hidden="1" x14ac:dyDescent="0.3">
      <c r="A63" s="11" t="s">
        <v>51</v>
      </c>
      <c r="B63" s="9">
        <v>2.5</v>
      </c>
      <c r="C63" s="8"/>
      <c r="D63" s="10">
        <f>B63*C63</f>
        <v>0</v>
      </c>
    </row>
    <row r="64" spans="1:4" ht="18.75" hidden="1" x14ac:dyDescent="0.3">
      <c r="A64" s="11" t="s">
        <v>52</v>
      </c>
      <c r="B64" s="9">
        <v>4.5</v>
      </c>
      <c r="C64" s="8"/>
      <c r="D64" s="10">
        <f>B64*C64</f>
        <v>0</v>
      </c>
    </row>
    <row r="65" spans="1:4" ht="18.75" hidden="1" x14ac:dyDescent="0.3">
      <c r="A65" s="11" t="s">
        <v>53</v>
      </c>
      <c r="B65" s="9">
        <v>2.5</v>
      </c>
      <c r="C65" s="8"/>
      <c r="D65" s="10">
        <f>B65*C65</f>
        <v>0</v>
      </c>
    </row>
    <row r="66" spans="1:4" ht="18.75" hidden="1" x14ac:dyDescent="0.3">
      <c r="A66" s="11" t="s">
        <v>54</v>
      </c>
      <c r="B66" s="9">
        <v>4.5</v>
      </c>
      <c r="C66" s="8"/>
      <c r="D66" s="10">
        <f>B66*C66</f>
        <v>0</v>
      </c>
    </row>
    <row r="67" spans="1:4" ht="18.75" hidden="1" x14ac:dyDescent="0.3">
      <c r="A67" s="11" t="s">
        <v>246</v>
      </c>
      <c r="B67" s="9">
        <v>2.5</v>
      </c>
      <c r="C67" s="138"/>
      <c r="D67" s="10">
        <f t="shared" ref="D67:D68" si="6">B67*C67</f>
        <v>0</v>
      </c>
    </row>
    <row r="68" spans="1:4" ht="18.75" hidden="1" x14ac:dyDescent="0.3">
      <c r="A68" s="11" t="s">
        <v>247</v>
      </c>
      <c r="B68" s="9">
        <v>4.5</v>
      </c>
      <c r="C68" s="138"/>
      <c r="D68" s="10">
        <f t="shared" si="6"/>
        <v>0</v>
      </c>
    </row>
    <row r="69" spans="1:4" ht="18.75" x14ac:dyDescent="0.3">
      <c r="A69" s="11" t="s">
        <v>278</v>
      </c>
      <c r="B69" s="9">
        <v>2</v>
      </c>
      <c r="C69" s="8"/>
      <c r="D69" s="10">
        <f>B69*C69</f>
        <v>0</v>
      </c>
    </row>
    <row r="70" spans="1:4" ht="18.75" x14ac:dyDescent="0.3">
      <c r="A70" s="11" t="s">
        <v>279</v>
      </c>
      <c r="B70" s="9">
        <v>4</v>
      </c>
      <c r="C70" s="8"/>
      <c r="D70" s="10">
        <f>B70*C70</f>
        <v>0</v>
      </c>
    </row>
    <row r="71" spans="1:4" s="3" customFormat="1" ht="20.100000000000001" customHeight="1" x14ac:dyDescent="0.3">
      <c r="A71" s="295" t="s">
        <v>83</v>
      </c>
      <c r="B71" s="296"/>
      <c r="C71" s="296"/>
      <c r="D71" s="297"/>
    </row>
    <row r="72" spans="1:4" ht="18.75" x14ac:dyDescent="0.25">
      <c r="A72" s="19" t="s">
        <v>9</v>
      </c>
      <c r="B72" s="16" t="s">
        <v>8</v>
      </c>
      <c r="C72" s="16" t="s">
        <v>7</v>
      </c>
      <c r="D72" s="17" t="s">
        <v>6</v>
      </c>
    </row>
    <row r="73" spans="1:4" ht="18.75" x14ac:dyDescent="0.3">
      <c r="A73" s="11" t="s">
        <v>78</v>
      </c>
      <c r="B73" s="9">
        <v>6.5</v>
      </c>
      <c r="C73" s="8"/>
      <c r="D73" s="10">
        <f>B73*C73</f>
        <v>0</v>
      </c>
    </row>
    <row r="74" spans="1:4" ht="18.75" x14ac:dyDescent="0.3">
      <c r="A74" s="11" t="s">
        <v>79</v>
      </c>
      <c r="B74" s="9">
        <v>6.5</v>
      </c>
      <c r="C74" s="8"/>
      <c r="D74" s="10">
        <f t="shared" ref="D74:D82" si="7">B74*C74</f>
        <v>0</v>
      </c>
    </row>
    <row r="75" spans="1:4" ht="18" hidden="1" x14ac:dyDescent="0.35">
      <c r="A75" s="11" t="s">
        <v>17</v>
      </c>
      <c r="B75" s="9">
        <v>6.5</v>
      </c>
      <c r="C75" s="8"/>
      <c r="D75" s="10">
        <f t="shared" si="7"/>
        <v>0</v>
      </c>
    </row>
    <row r="76" spans="1:4" ht="18.75" x14ac:dyDescent="0.3">
      <c r="A76" s="11" t="s">
        <v>80</v>
      </c>
      <c r="B76" s="9">
        <v>6.5</v>
      </c>
      <c r="C76" s="8"/>
      <c r="D76" s="10">
        <f t="shared" si="7"/>
        <v>0</v>
      </c>
    </row>
    <row r="77" spans="1:4" ht="18" hidden="1" x14ac:dyDescent="0.35">
      <c r="A77" s="11" t="s">
        <v>81</v>
      </c>
      <c r="B77" s="9">
        <v>6.5</v>
      </c>
      <c r="C77" s="8"/>
      <c r="D77" s="10">
        <f t="shared" si="7"/>
        <v>0</v>
      </c>
    </row>
    <row r="78" spans="1:4" ht="18.75" x14ac:dyDescent="0.3">
      <c r="A78" s="11" t="s">
        <v>82</v>
      </c>
      <c r="B78" s="9">
        <v>6.5</v>
      </c>
      <c r="C78" s="8"/>
      <c r="D78" s="10">
        <f t="shared" si="7"/>
        <v>0</v>
      </c>
    </row>
    <row r="79" spans="1:4" ht="18.75" x14ac:dyDescent="0.3">
      <c r="A79" s="11" t="s">
        <v>237</v>
      </c>
      <c r="B79" s="9">
        <v>6.5</v>
      </c>
      <c r="C79" s="8"/>
      <c r="D79" s="10">
        <f t="shared" si="7"/>
        <v>0</v>
      </c>
    </row>
    <row r="80" spans="1:4" ht="18.75" x14ac:dyDescent="0.3">
      <c r="A80" s="11" t="s">
        <v>248</v>
      </c>
      <c r="B80" s="9">
        <v>6.5</v>
      </c>
      <c r="C80" s="8"/>
      <c r="D80" s="10">
        <f t="shared" si="7"/>
        <v>0</v>
      </c>
    </row>
    <row r="81" spans="1:4" ht="18" hidden="1" x14ac:dyDescent="0.35">
      <c r="A81" s="11" t="s">
        <v>55</v>
      </c>
      <c r="B81" s="9">
        <v>6.5</v>
      </c>
      <c r="C81" s="8"/>
      <c r="D81" s="10">
        <f t="shared" si="7"/>
        <v>0</v>
      </c>
    </row>
    <row r="82" spans="1:4" ht="18.75" x14ac:dyDescent="0.3">
      <c r="A82" s="11" t="s">
        <v>56</v>
      </c>
      <c r="B82" s="9">
        <v>6.5</v>
      </c>
      <c r="C82" s="8"/>
      <c r="D82" s="10">
        <f t="shared" si="7"/>
        <v>0</v>
      </c>
    </row>
    <row r="83" spans="1:4" ht="23.25" x14ac:dyDescent="0.35">
      <c r="A83" s="298" t="s">
        <v>129</v>
      </c>
      <c r="B83" s="299"/>
      <c r="C83" s="299"/>
      <c r="D83" s="29">
        <f>SUM(D57:D61,D63:D70,D73:D82)</f>
        <v>0</v>
      </c>
    </row>
    <row r="84" spans="1:4" ht="24.95" customHeight="1" x14ac:dyDescent="0.25">
      <c r="A84" s="289" t="s">
        <v>111</v>
      </c>
      <c r="B84" s="290"/>
      <c r="C84" s="290"/>
      <c r="D84" s="291"/>
    </row>
    <row r="85" spans="1:4" ht="20.100000000000001" customHeight="1" x14ac:dyDescent="0.25">
      <c r="A85" s="262" t="s">
        <v>76</v>
      </c>
      <c r="B85" s="263"/>
      <c r="C85" s="263"/>
      <c r="D85" s="264"/>
    </row>
    <row r="86" spans="1:4" ht="18.75" x14ac:dyDescent="0.25">
      <c r="A86" s="22" t="s">
        <v>9</v>
      </c>
      <c r="B86" s="20" t="s">
        <v>8</v>
      </c>
      <c r="C86" s="20" t="s">
        <v>7</v>
      </c>
      <c r="D86" s="21" t="s">
        <v>6</v>
      </c>
    </row>
    <row r="87" spans="1:4" ht="18.75" x14ac:dyDescent="0.3">
      <c r="A87" s="11" t="s">
        <v>313</v>
      </c>
      <c r="B87" s="12">
        <v>4.5</v>
      </c>
      <c r="C87" s="138"/>
      <c r="D87" s="13">
        <f>B87*C87</f>
        <v>0</v>
      </c>
    </row>
    <row r="88" spans="1:4" ht="18.75" x14ac:dyDescent="0.3">
      <c r="A88" s="11" t="s">
        <v>16</v>
      </c>
      <c r="B88" s="12">
        <v>4.5</v>
      </c>
      <c r="C88" s="8"/>
      <c r="D88" s="13">
        <f>B88*C88</f>
        <v>0</v>
      </c>
    </row>
    <row r="89" spans="1:4" ht="18.75" x14ac:dyDescent="0.3">
      <c r="A89" s="11" t="s">
        <v>61</v>
      </c>
      <c r="B89" s="12">
        <v>6</v>
      </c>
      <c r="C89" s="8"/>
      <c r="D89" s="13">
        <f t="shared" ref="D89:D91" si="8">B89*C89</f>
        <v>0</v>
      </c>
    </row>
    <row r="90" spans="1:4" ht="18.75" x14ac:dyDescent="0.3">
      <c r="A90" s="11" t="s">
        <v>62</v>
      </c>
      <c r="B90" s="12">
        <v>6</v>
      </c>
      <c r="C90" s="8"/>
      <c r="D90" s="13">
        <f t="shared" si="8"/>
        <v>0</v>
      </c>
    </row>
    <row r="91" spans="1:4" ht="18.75" x14ac:dyDescent="0.3">
      <c r="A91" s="11" t="s">
        <v>63</v>
      </c>
      <c r="B91" s="12">
        <v>6</v>
      </c>
      <c r="C91" s="8"/>
      <c r="D91" s="13">
        <f t="shared" si="8"/>
        <v>0</v>
      </c>
    </row>
    <row r="92" spans="1:4" ht="18.75" x14ac:dyDescent="0.3">
      <c r="A92" s="11" t="s">
        <v>238</v>
      </c>
      <c r="B92" s="12">
        <v>2</v>
      </c>
      <c r="C92" s="8"/>
      <c r="D92" s="13">
        <f t="shared" ref="D92" si="9">B92*C92</f>
        <v>0</v>
      </c>
    </row>
    <row r="93" spans="1:4" ht="20.100000000000001" customHeight="1" x14ac:dyDescent="0.25">
      <c r="A93" s="262" t="s">
        <v>75</v>
      </c>
      <c r="B93" s="263"/>
      <c r="C93" s="263"/>
      <c r="D93" s="264"/>
    </row>
    <row r="94" spans="1:4" ht="18.75" x14ac:dyDescent="0.25">
      <c r="A94" s="22" t="s">
        <v>9</v>
      </c>
      <c r="B94" s="20" t="s">
        <v>8</v>
      </c>
      <c r="C94" s="20" t="s">
        <v>7</v>
      </c>
      <c r="D94" s="21" t="s">
        <v>6</v>
      </c>
    </row>
    <row r="95" spans="1:4" ht="18.75" x14ac:dyDescent="0.3">
      <c r="A95" s="11" t="s">
        <v>65</v>
      </c>
      <c r="B95" s="9">
        <v>3</v>
      </c>
      <c r="C95" s="8"/>
      <c r="D95" s="10">
        <f>B95*C95</f>
        <v>0</v>
      </c>
    </row>
    <row r="96" spans="1:4" ht="18.75" x14ac:dyDescent="0.3">
      <c r="A96" s="11" t="s">
        <v>64</v>
      </c>
      <c r="B96" s="9">
        <v>5</v>
      </c>
      <c r="C96" s="8"/>
      <c r="D96" s="10">
        <f t="shared" ref="D96:D104" si="10">B96*C96</f>
        <v>0</v>
      </c>
    </row>
    <row r="97" spans="1:4" ht="18.75" x14ac:dyDescent="0.3">
      <c r="A97" s="11" t="s">
        <v>14</v>
      </c>
      <c r="B97" s="9">
        <v>3.5</v>
      </c>
      <c r="C97" s="8"/>
      <c r="D97" s="10">
        <f t="shared" si="10"/>
        <v>0</v>
      </c>
    </row>
    <row r="98" spans="1:4" ht="18.75" x14ac:dyDescent="0.3">
      <c r="A98" s="11" t="s">
        <v>13</v>
      </c>
      <c r="B98" s="9">
        <v>3.5</v>
      </c>
      <c r="C98" s="8"/>
      <c r="D98" s="10">
        <f t="shared" si="10"/>
        <v>0</v>
      </c>
    </row>
    <row r="99" spans="1:4" ht="18.75" x14ac:dyDescent="0.3">
      <c r="A99" s="11" t="s">
        <v>12</v>
      </c>
      <c r="B99" s="9">
        <v>3.5</v>
      </c>
      <c r="C99" s="8"/>
      <c r="D99" s="10">
        <f t="shared" si="10"/>
        <v>0</v>
      </c>
    </row>
    <row r="100" spans="1:4" ht="18.75" x14ac:dyDescent="0.3">
      <c r="A100" s="11" t="s">
        <v>15</v>
      </c>
      <c r="B100" s="9">
        <v>3.5</v>
      </c>
      <c r="C100" s="8"/>
      <c r="D100" s="10">
        <f t="shared" si="10"/>
        <v>0</v>
      </c>
    </row>
    <row r="101" spans="1:4" ht="18.75" x14ac:dyDescent="0.3">
      <c r="A101" s="11" t="s">
        <v>66</v>
      </c>
      <c r="B101" s="9">
        <v>3.5</v>
      </c>
      <c r="C101" s="8"/>
      <c r="D101" s="10">
        <f t="shared" si="10"/>
        <v>0</v>
      </c>
    </row>
    <row r="102" spans="1:4" ht="18.75" x14ac:dyDescent="0.3">
      <c r="A102" s="11" t="s">
        <v>10</v>
      </c>
      <c r="B102" s="9">
        <v>3.5</v>
      </c>
      <c r="C102" s="8"/>
      <c r="D102" s="10">
        <f t="shared" si="10"/>
        <v>0</v>
      </c>
    </row>
    <row r="103" spans="1:4" ht="18.75" x14ac:dyDescent="0.3">
      <c r="A103" s="11" t="s">
        <v>67</v>
      </c>
      <c r="B103" s="9">
        <v>3.5</v>
      </c>
      <c r="C103" s="8"/>
      <c r="D103" s="10">
        <f t="shared" si="10"/>
        <v>0</v>
      </c>
    </row>
    <row r="104" spans="1:4" ht="18.75" x14ac:dyDescent="0.3">
      <c r="A104" s="11" t="s">
        <v>11</v>
      </c>
      <c r="B104" s="9">
        <v>3.5</v>
      </c>
      <c r="C104" s="8"/>
      <c r="D104" s="10">
        <f t="shared" si="10"/>
        <v>0</v>
      </c>
    </row>
    <row r="105" spans="1:4" ht="20.100000000000001" customHeight="1" x14ac:dyDescent="0.25">
      <c r="A105" s="305" t="s">
        <v>73</v>
      </c>
      <c r="B105" s="306"/>
      <c r="C105" s="306"/>
      <c r="D105" s="307"/>
    </row>
    <row r="106" spans="1:4" ht="18.75" x14ac:dyDescent="0.25">
      <c r="A106" s="22" t="s">
        <v>9</v>
      </c>
      <c r="B106" s="20" t="s">
        <v>8</v>
      </c>
      <c r="C106" s="20" t="s">
        <v>7</v>
      </c>
      <c r="D106" s="21" t="s">
        <v>6</v>
      </c>
    </row>
    <row r="107" spans="1:4" ht="18.75" x14ac:dyDescent="0.3">
      <c r="A107" s="11" t="s">
        <v>28</v>
      </c>
      <c r="B107" s="9">
        <v>7</v>
      </c>
      <c r="C107" s="8"/>
      <c r="D107" s="10">
        <f t="shared" ref="D107:D108" si="11">B107*C107</f>
        <v>0</v>
      </c>
    </row>
    <row r="108" spans="1:4" ht="18.75" x14ac:dyDescent="0.3">
      <c r="A108" s="11" t="s">
        <v>26</v>
      </c>
      <c r="B108" s="9">
        <v>7</v>
      </c>
      <c r="C108" s="8"/>
      <c r="D108" s="10">
        <f t="shared" si="11"/>
        <v>0</v>
      </c>
    </row>
    <row r="109" spans="1:4" ht="20.100000000000001" customHeight="1" x14ac:dyDescent="0.25">
      <c r="A109" s="262" t="s">
        <v>74</v>
      </c>
      <c r="B109" s="263"/>
      <c r="C109" s="263"/>
      <c r="D109" s="264"/>
    </row>
    <row r="110" spans="1:4" ht="18.75" x14ac:dyDescent="0.25">
      <c r="A110" s="22" t="s">
        <v>9</v>
      </c>
      <c r="B110" s="20" t="s">
        <v>8</v>
      </c>
      <c r="C110" s="20" t="s">
        <v>7</v>
      </c>
      <c r="D110" s="21" t="s">
        <v>6</v>
      </c>
    </row>
    <row r="111" spans="1:4" ht="18.75" x14ac:dyDescent="0.3">
      <c r="A111" s="11" t="s">
        <v>239</v>
      </c>
      <c r="B111" s="9">
        <v>7</v>
      </c>
      <c r="C111" s="8"/>
      <c r="D111" s="10">
        <f>B111*C111</f>
        <v>0</v>
      </c>
    </row>
    <row r="112" spans="1:4" ht="23.25" x14ac:dyDescent="0.35">
      <c r="A112" s="287" t="s">
        <v>108</v>
      </c>
      <c r="B112" s="288"/>
      <c r="C112" s="288"/>
      <c r="D112" s="27">
        <f>SUM(D87:D92,D95:D104,D107:D108,D111)</f>
        <v>0</v>
      </c>
    </row>
    <row r="113" spans="1:4" ht="24.95" customHeight="1" x14ac:dyDescent="0.25">
      <c r="A113" s="284" t="s">
        <v>112</v>
      </c>
      <c r="B113" s="285"/>
      <c r="C113" s="285"/>
      <c r="D113" s="286"/>
    </row>
    <row r="114" spans="1:4" ht="20.100000000000001" customHeight="1" x14ac:dyDescent="0.25">
      <c r="A114" s="279" t="s">
        <v>77</v>
      </c>
      <c r="B114" s="292"/>
      <c r="C114" s="292"/>
      <c r="D114" s="293"/>
    </row>
    <row r="115" spans="1:4" ht="18.75" x14ac:dyDescent="0.25">
      <c r="A115" s="25" t="s">
        <v>9</v>
      </c>
      <c r="B115" s="23" t="s">
        <v>8</v>
      </c>
      <c r="C115" s="23" t="s">
        <v>7</v>
      </c>
      <c r="D115" s="24" t="s">
        <v>6</v>
      </c>
    </row>
    <row r="116" spans="1:4" ht="18.75" x14ac:dyDescent="0.25">
      <c r="A116" s="294" t="s">
        <v>240</v>
      </c>
      <c r="B116" s="272"/>
      <c r="C116" s="272"/>
      <c r="D116" s="273"/>
    </row>
    <row r="117" spans="1:4" ht="18.75" x14ac:dyDescent="0.3">
      <c r="A117" s="11" t="s">
        <v>20</v>
      </c>
      <c r="B117" s="9">
        <v>2.9</v>
      </c>
      <c r="C117" s="8"/>
      <c r="D117" s="10">
        <f>B117*C117</f>
        <v>0</v>
      </c>
    </row>
    <row r="118" spans="1:4" ht="18.75" x14ac:dyDescent="0.3">
      <c r="A118" s="11" t="s">
        <v>19</v>
      </c>
      <c r="B118" s="9">
        <v>2.9</v>
      </c>
      <c r="C118" s="8"/>
      <c r="D118" s="10">
        <f t="shared" ref="D118:D119" si="12">B118*C118</f>
        <v>0</v>
      </c>
    </row>
    <row r="119" spans="1:4" ht="18.75" x14ac:dyDescent="0.3">
      <c r="A119" s="11" t="s">
        <v>18</v>
      </c>
      <c r="B119" s="9">
        <v>2.9</v>
      </c>
      <c r="C119" s="8"/>
      <c r="D119" s="10">
        <f t="shared" si="12"/>
        <v>0</v>
      </c>
    </row>
    <row r="120" spans="1:4" ht="43.5" customHeight="1" x14ac:dyDescent="0.25">
      <c r="A120" s="271" t="s">
        <v>241</v>
      </c>
      <c r="B120" s="272"/>
      <c r="C120" s="272"/>
      <c r="D120" s="273"/>
    </row>
    <row r="121" spans="1:4" ht="18.75" x14ac:dyDescent="0.3">
      <c r="A121" s="11" t="s">
        <v>58</v>
      </c>
      <c r="B121" s="9">
        <v>3</v>
      </c>
      <c r="C121" s="8"/>
      <c r="D121" s="10">
        <f t="shared" ref="D121:D123" si="13">B121*C121</f>
        <v>0</v>
      </c>
    </row>
    <row r="122" spans="1:4" ht="18.75" x14ac:dyDescent="0.3">
      <c r="A122" s="11" t="s">
        <v>59</v>
      </c>
      <c r="B122" s="9">
        <v>3</v>
      </c>
      <c r="C122" s="8"/>
      <c r="D122" s="10">
        <f t="shared" si="13"/>
        <v>0</v>
      </c>
    </row>
    <row r="123" spans="1:4" ht="18.75" x14ac:dyDescent="0.3">
      <c r="A123" s="11" t="s">
        <v>60</v>
      </c>
      <c r="B123" s="9">
        <v>3</v>
      </c>
      <c r="C123" s="8"/>
      <c r="D123" s="10">
        <f t="shared" si="13"/>
        <v>0</v>
      </c>
    </row>
    <row r="124" spans="1:4" ht="20.100000000000001" customHeight="1" x14ac:dyDescent="0.25">
      <c r="A124" s="279" t="s">
        <v>84</v>
      </c>
      <c r="B124" s="280"/>
      <c r="C124" s="280"/>
      <c r="D124" s="281"/>
    </row>
    <row r="125" spans="1:4" ht="18.75" x14ac:dyDescent="0.25">
      <c r="A125" s="25" t="s">
        <v>200</v>
      </c>
      <c r="B125" s="23" t="s">
        <v>8</v>
      </c>
      <c r="C125" s="23" t="s">
        <v>7</v>
      </c>
      <c r="D125" s="24" t="s">
        <v>6</v>
      </c>
    </row>
    <row r="126" spans="1:4" ht="18.75" x14ac:dyDescent="0.3">
      <c r="A126" s="11" t="s">
        <v>281</v>
      </c>
      <c r="B126" s="9">
        <v>7</v>
      </c>
      <c r="C126" s="8"/>
      <c r="D126" s="10">
        <f t="shared" ref="D126:D134" si="14">B126*C126</f>
        <v>0</v>
      </c>
    </row>
    <row r="127" spans="1:4" ht="18.75" x14ac:dyDescent="0.3">
      <c r="A127" s="11" t="s">
        <v>4</v>
      </c>
      <c r="B127" s="9">
        <v>7</v>
      </c>
      <c r="C127" s="8"/>
      <c r="D127" s="10">
        <f t="shared" si="14"/>
        <v>0</v>
      </c>
    </row>
    <row r="128" spans="1:4" ht="18.75" x14ac:dyDescent="0.3">
      <c r="A128" s="11" t="s">
        <v>3</v>
      </c>
      <c r="B128" s="9">
        <v>7</v>
      </c>
      <c r="C128" s="8"/>
      <c r="D128" s="10">
        <f t="shared" si="14"/>
        <v>0</v>
      </c>
    </row>
    <row r="129" spans="1:4" ht="18.75" x14ac:dyDescent="0.3">
      <c r="A129" s="11" t="s">
        <v>1</v>
      </c>
      <c r="B129" s="9">
        <v>7</v>
      </c>
      <c r="C129" s="8"/>
      <c r="D129" s="10">
        <f t="shared" si="14"/>
        <v>0</v>
      </c>
    </row>
    <row r="130" spans="1:4" ht="18.75" x14ac:dyDescent="0.3">
      <c r="A130" s="11" t="s">
        <v>86</v>
      </c>
      <c r="B130" s="9">
        <v>7</v>
      </c>
      <c r="C130" s="8"/>
      <c r="D130" s="10">
        <f t="shared" si="14"/>
        <v>0</v>
      </c>
    </row>
    <row r="131" spans="1:4" ht="18.75" x14ac:dyDescent="0.3">
      <c r="A131" s="11" t="s">
        <v>314</v>
      </c>
      <c r="B131" s="9">
        <v>7</v>
      </c>
      <c r="C131" s="8"/>
      <c r="D131" s="10">
        <f t="shared" ref="D131" si="15">B131*C131</f>
        <v>0</v>
      </c>
    </row>
    <row r="132" spans="1:4" ht="18.75" x14ac:dyDescent="0.3">
      <c r="A132" s="11" t="s">
        <v>2</v>
      </c>
      <c r="B132" s="9">
        <v>7</v>
      </c>
      <c r="C132" s="8"/>
      <c r="D132" s="10">
        <f t="shared" si="14"/>
        <v>0</v>
      </c>
    </row>
    <row r="133" spans="1:4" ht="18.75" x14ac:dyDescent="0.3">
      <c r="A133" s="11" t="s">
        <v>0</v>
      </c>
      <c r="B133" s="9">
        <v>7</v>
      </c>
      <c r="C133" s="8"/>
      <c r="D133" s="10">
        <f t="shared" si="14"/>
        <v>0</v>
      </c>
    </row>
    <row r="134" spans="1:4" ht="18.75" x14ac:dyDescent="0.3">
      <c r="A134" s="7" t="s">
        <v>57</v>
      </c>
      <c r="B134" s="9">
        <v>7</v>
      </c>
      <c r="C134" s="8"/>
      <c r="D134" s="10">
        <f t="shared" si="14"/>
        <v>0</v>
      </c>
    </row>
    <row r="135" spans="1:4" ht="18.75" x14ac:dyDescent="0.3">
      <c r="A135" s="11" t="s">
        <v>5</v>
      </c>
      <c r="B135" s="9">
        <v>7</v>
      </c>
      <c r="C135" s="8"/>
      <c r="D135" s="10">
        <f>B135*C135</f>
        <v>0</v>
      </c>
    </row>
    <row r="136" spans="1:4" ht="23.25" x14ac:dyDescent="0.35">
      <c r="A136" s="282" t="s">
        <v>85</v>
      </c>
      <c r="B136" s="283"/>
      <c r="C136" s="283"/>
      <c r="D136" s="30">
        <f>SUM(D117:D119,D121:D123,D126:D135)</f>
        <v>0</v>
      </c>
    </row>
    <row r="137" spans="1:4" ht="24.95" customHeight="1" x14ac:dyDescent="0.25">
      <c r="A137" s="302" t="s">
        <v>113</v>
      </c>
      <c r="B137" s="303"/>
      <c r="C137" s="303"/>
      <c r="D137" s="304"/>
    </row>
    <row r="138" spans="1:4" ht="20.100000000000001" customHeight="1" x14ac:dyDescent="0.25">
      <c r="A138" s="274" t="s">
        <v>68</v>
      </c>
      <c r="B138" s="275"/>
      <c r="C138" s="275"/>
      <c r="D138" s="276"/>
    </row>
    <row r="139" spans="1:4" ht="18.75" x14ac:dyDescent="0.25">
      <c r="A139" s="108" t="s">
        <v>9</v>
      </c>
      <c r="B139" s="109" t="s">
        <v>8</v>
      </c>
      <c r="C139" s="109" t="s">
        <v>7</v>
      </c>
      <c r="D139" s="110" t="s">
        <v>6</v>
      </c>
    </row>
    <row r="140" spans="1:4" ht="18.75" x14ac:dyDescent="0.3">
      <c r="A140" s="7" t="s">
        <v>69</v>
      </c>
      <c r="B140" s="9">
        <v>3.5</v>
      </c>
      <c r="C140" s="8"/>
      <c r="D140" s="10">
        <f>B140*C140</f>
        <v>0</v>
      </c>
    </row>
    <row r="141" spans="1:4" ht="20.100000000000001" customHeight="1" x14ac:dyDescent="0.25">
      <c r="A141" s="274" t="s">
        <v>74</v>
      </c>
      <c r="B141" s="275"/>
      <c r="C141" s="275"/>
      <c r="D141" s="276"/>
    </row>
    <row r="142" spans="1:4" ht="18.75" x14ac:dyDescent="0.25">
      <c r="A142" s="108" t="s">
        <v>9</v>
      </c>
      <c r="B142" s="109" t="s">
        <v>8</v>
      </c>
      <c r="C142" s="109" t="s">
        <v>7</v>
      </c>
      <c r="D142" s="110" t="s">
        <v>6</v>
      </c>
    </row>
    <row r="143" spans="1:4" ht="18.75" x14ac:dyDescent="0.3">
      <c r="A143" s="7" t="s">
        <v>70</v>
      </c>
      <c r="B143" s="9">
        <v>4</v>
      </c>
      <c r="C143" s="8"/>
      <c r="D143" s="10">
        <f>B143*C143</f>
        <v>0</v>
      </c>
    </row>
    <row r="144" spans="1:4" ht="18.75" x14ac:dyDescent="0.3">
      <c r="A144" s="7" t="s">
        <v>315</v>
      </c>
      <c r="B144" s="9">
        <v>3.5</v>
      </c>
      <c r="C144" s="138"/>
      <c r="D144" s="10">
        <f>B144*C144</f>
        <v>0</v>
      </c>
    </row>
    <row r="145" spans="1:4" ht="18.75" x14ac:dyDescent="0.3">
      <c r="A145" s="7" t="s">
        <v>71</v>
      </c>
      <c r="B145" s="9">
        <v>4</v>
      </c>
      <c r="C145" s="8"/>
      <c r="D145" s="10">
        <f>B145*C145</f>
        <v>0</v>
      </c>
    </row>
    <row r="146" spans="1:4" ht="18.75" x14ac:dyDescent="0.3">
      <c r="A146" s="7" t="s">
        <v>72</v>
      </c>
      <c r="B146" s="9">
        <v>4</v>
      </c>
      <c r="C146" s="8"/>
      <c r="D146" s="10">
        <f>B146*C146</f>
        <v>0</v>
      </c>
    </row>
    <row r="147" spans="1:4" ht="20.100000000000001" customHeight="1" x14ac:dyDescent="0.25">
      <c r="A147" s="274" t="s">
        <v>87</v>
      </c>
      <c r="B147" s="275"/>
      <c r="C147" s="275"/>
      <c r="D147" s="276"/>
    </row>
    <row r="148" spans="1:4" ht="18.75" x14ac:dyDescent="0.25">
      <c r="A148" s="108" t="s">
        <v>9</v>
      </c>
      <c r="B148" s="109" t="s">
        <v>8</v>
      </c>
      <c r="C148" s="109" t="s">
        <v>7</v>
      </c>
      <c r="D148" s="110" t="s">
        <v>6</v>
      </c>
    </row>
    <row r="149" spans="1:4" ht="18.75" x14ac:dyDescent="0.3">
      <c r="A149" s="7" t="s">
        <v>88</v>
      </c>
      <c r="B149" s="9">
        <v>2.7</v>
      </c>
      <c r="C149" s="8"/>
      <c r="D149" s="10">
        <f>B149*C149</f>
        <v>0</v>
      </c>
    </row>
    <row r="150" spans="1:4" ht="18.75" x14ac:dyDescent="0.3">
      <c r="A150" s="7" t="s">
        <v>316</v>
      </c>
      <c r="B150" s="9">
        <v>2.7</v>
      </c>
      <c r="C150" s="138"/>
      <c r="D150" s="10">
        <f>B150*C150</f>
        <v>0</v>
      </c>
    </row>
    <row r="151" spans="1:4" ht="18.75" x14ac:dyDescent="0.3">
      <c r="A151" s="7" t="s">
        <v>90</v>
      </c>
      <c r="B151" s="9">
        <v>2.7</v>
      </c>
      <c r="C151" s="8"/>
      <c r="D151" s="10">
        <f>B151*C151</f>
        <v>0</v>
      </c>
    </row>
    <row r="152" spans="1:4" ht="18.75" x14ac:dyDescent="0.3">
      <c r="A152" s="7" t="s">
        <v>91</v>
      </c>
      <c r="B152" s="9">
        <v>2.7</v>
      </c>
      <c r="C152" s="8"/>
      <c r="D152" s="10">
        <f>B152*C152</f>
        <v>0</v>
      </c>
    </row>
    <row r="153" spans="1:4" ht="18.75" x14ac:dyDescent="0.3">
      <c r="A153" s="7" t="s">
        <v>89</v>
      </c>
      <c r="B153" s="9">
        <v>2.7</v>
      </c>
      <c r="C153" s="8"/>
      <c r="D153" s="10">
        <f t="shared" ref="D153:D156" si="16">B153*C153</f>
        <v>0</v>
      </c>
    </row>
    <row r="154" spans="1:4" ht="18.75" x14ac:dyDescent="0.3">
      <c r="A154" s="7" t="s">
        <v>92</v>
      </c>
      <c r="B154" s="9">
        <v>2.7</v>
      </c>
      <c r="C154" s="8"/>
      <c r="D154" s="10">
        <f t="shared" si="16"/>
        <v>0</v>
      </c>
    </row>
    <row r="155" spans="1:4" ht="18.75" x14ac:dyDescent="0.3">
      <c r="A155" s="7" t="s">
        <v>93</v>
      </c>
      <c r="B155" s="9">
        <v>2.7</v>
      </c>
      <c r="C155" s="8"/>
      <c r="D155" s="10">
        <f t="shared" si="16"/>
        <v>0</v>
      </c>
    </row>
    <row r="156" spans="1:4" ht="18.75" x14ac:dyDescent="0.3">
      <c r="A156" s="7" t="s">
        <v>94</v>
      </c>
      <c r="B156" s="9">
        <v>2.7</v>
      </c>
      <c r="C156" s="8"/>
      <c r="D156" s="10">
        <f t="shared" si="16"/>
        <v>0</v>
      </c>
    </row>
    <row r="157" spans="1:4" ht="18.75" x14ac:dyDescent="0.3">
      <c r="A157" s="7" t="s">
        <v>317</v>
      </c>
      <c r="B157" s="9">
        <v>5.4</v>
      </c>
      <c r="C157" s="8"/>
      <c r="D157" s="10">
        <f>B157*C157</f>
        <v>0</v>
      </c>
    </row>
    <row r="158" spans="1:4" ht="18.75" x14ac:dyDescent="0.3">
      <c r="A158" s="7" t="s">
        <v>320</v>
      </c>
      <c r="B158" s="9">
        <v>5.4</v>
      </c>
      <c r="C158" s="8"/>
      <c r="D158" s="10">
        <f>B158*C158</f>
        <v>0</v>
      </c>
    </row>
    <row r="159" spans="1:4" ht="18.75" x14ac:dyDescent="0.3">
      <c r="A159" s="7" t="s">
        <v>318</v>
      </c>
      <c r="B159" s="9">
        <v>5.4</v>
      </c>
      <c r="C159" s="8"/>
      <c r="D159" s="10">
        <f>B159*C159</f>
        <v>0</v>
      </c>
    </row>
    <row r="160" spans="1:4" ht="18.75" x14ac:dyDescent="0.3">
      <c r="A160" s="7" t="s">
        <v>319</v>
      </c>
      <c r="B160" s="9">
        <v>5.4</v>
      </c>
      <c r="C160" s="8"/>
      <c r="D160" s="10">
        <f>B160*C160</f>
        <v>0</v>
      </c>
    </row>
    <row r="161" spans="1:4" ht="39" customHeight="1" x14ac:dyDescent="0.25">
      <c r="A161" s="277" t="s">
        <v>206</v>
      </c>
      <c r="B161" s="275"/>
      <c r="C161" s="275"/>
      <c r="D161" s="276"/>
    </row>
    <row r="162" spans="1:4" ht="18.75" x14ac:dyDescent="0.25">
      <c r="A162" s="108" t="s">
        <v>9</v>
      </c>
      <c r="B162" s="109" t="s">
        <v>8</v>
      </c>
      <c r="C162" s="109" t="s">
        <v>7</v>
      </c>
      <c r="D162" s="110" t="s">
        <v>6</v>
      </c>
    </row>
    <row r="163" spans="1:4" ht="18.75" x14ac:dyDescent="0.3">
      <c r="A163" s="7" t="s">
        <v>95</v>
      </c>
      <c r="B163" s="9">
        <v>3.2</v>
      </c>
      <c r="C163" s="8"/>
      <c r="D163" s="10">
        <f>B163*C163</f>
        <v>0</v>
      </c>
    </row>
    <row r="164" spans="1:4" ht="20.100000000000001" customHeight="1" x14ac:dyDescent="0.25">
      <c r="A164" s="274" t="s">
        <v>96</v>
      </c>
      <c r="B164" s="275"/>
      <c r="C164" s="275"/>
      <c r="D164" s="276"/>
    </row>
    <row r="165" spans="1:4" ht="18.75" x14ac:dyDescent="0.25">
      <c r="A165" s="108" t="s">
        <v>9</v>
      </c>
      <c r="B165" s="109" t="s">
        <v>8</v>
      </c>
      <c r="C165" s="109" t="s">
        <v>7</v>
      </c>
      <c r="D165" s="110" t="s">
        <v>6</v>
      </c>
    </row>
    <row r="166" spans="1:4" ht="18.75" x14ac:dyDescent="0.3">
      <c r="A166" s="7" t="s">
        <v>97</v>
      </c>
      <c r="B166" s="9">
        <v>3.2</v>
      </c>
      <c r="C166" s="8"/>
      <c r="D166" s="10">
        <f>B166*C166</f>
        <v>0</v>
      </c>
    </row>
    <row r="167" spans="1:4" ht="18.75" x14ac:dyDescent="0.3">
      <c r="A167" s="7" t="s">
        <v>98</v>
      </c>
      <c r="B167" s="9">
        <v>3.2</v>
      </c>
      <c r="C167" s="8"/>
      <c r="D167" s="10">
        <f>B167*C167</f>
        <v>0</v>
      </c>
    </row>
    <row r="168" spans="1:4" ht="18.75" x14ac:dyDescent="0.3">
      <c r="A168" s="7" t="s">
        <v>99</v>
      </c>
      <c r="B168" s="9">
        <v>3.2</v>
      </c>
      <c r="C168" s="8"/>
      <c r="D168" s="10">
        <f>B168*C168</f>
        <v>0</v>
      </c>
    </row>
    <row r="169" spans="1:4" ht="18.75" x14ac:dyDescent="0.3">
      <c r="A169" s="7" t="s">
        <v>100</v>
      </c>
      <c r="B169" s="9">
        <v>3.2</v>
      </c>
      <c r="C169" s="8"/>
      <c r="D169" s="10">
        <f>B169*C169</f>
        <v>0</v>
      </c>
    </row>
    <row r="170" spans="1:4" ht="18.75" x14ac:dyDescent="0.3">
      <c r="A170" s="7" t="s">
        <v>101</v>
      </c>
      <c r="B170" s="9">
        <v>3.2</v>
      </c>
      <c r="C170" s="8"/>
      <c r="D170" s="10">
        <f t="shared" ref="D170:D172" si="17">B170*C170</f>
        <v>0</v>
      </c>
    </row>
    <row r="171" spans="1:4" ht="18.75" x14ac:dyDescent="0.3">
      <c r="A171" s="7" t="s">
        <v>282</v>
      </c>
      <c r="B171" s="9">
        <v>3.2</v>
      </c>
      <c r="C171" s="8"/>
      <c r="D171" s="10">
        <f t="shared" si="17"/>
        <v>0</v>
      </c>
    </row>
    <row r="172" spans="1:4" ht="18.75" hidden="1" x14ac:dyDescent="0.3">
      <c r="A172" s="7" t="s">
        <v>102</v>
      </c>
      <c r="B172" s="9">
        <v>3.2</v>
      </c>
      <c r="C172" s="8"/>
      <c r="D172" s="10">
        <f t="shared" si="17"/>
        <v>0</v>
      </c>
    </row>
    <row r="173" spans="1:4" ht="20.100000000000001" customHeight="1" x14ac:dyDescent="0.25">
      <c r="A173" s="277" t="s">
        <v>103</v>
      </c>
      <c r="B173" s="275"/>
      <c r="C173" s="275"/>
      <c r="D173" s="276"/>
    </row>
    <row r="174" spans="1:4" ht="18.75" x14ac:dyDescent="0.25">
      <c r="A174" s="108" t="s">
        <v>9</v>
      </c>
      <c r="B174" s="109" t="s">
        <v>8</v>
      </c>
      <c r="C174" s="109" t="s">
        <v>7</v>
      </c>
      <c r="D174" s="110" t="s">
        <v>6</v>
      </c>
    </row>
    <row r="175" spans="1:4" ht="18.75" x14ac:dyDescent="0.3">
      <c r="A175" s="7" t="s">
        <v>104</v>
      </c>
      <c r="B175" s="9">
        <v>3</v>
      </c>
      <c r="C175" s="8"/>
      <c r="D175" s="10">
        <f>B175*C175</f>
        <v>0</v>
      </c>
    </row>
    <row r="176" spans="1:4" ht="18.75" hidden="1" x14ac:dyDescent="0.3">
      <c r="A176" s="7" t="s">
        <v>105</v>
      </c>
      <c r="B176" s="9">
        <v>3</v>
      </c>
      <c r="C176" s="8"/>
      <c r="D176" s="10">
        <f>B176*C176</f>
        <v>0</v>
      </c>
    </row>
    <row r="177" spans="1:4" ht="20.100000000000001" customHeight="1" x14ac:dyDescent="0.25">
      <c r="A177" s="277" t="s">
        <v>283</v>
      </c>
      <c r="B177" s="275"/>
      <c r="C177" s="275"/>
      <c r="D177" s="276"/>
    </row>
    <row r="178" spans="1:4" ht="18.75" x14ac:dyDescent="0.25">
      <c r="A178" s="108" t="s">
        <v>9</v>
      </c>
      <c r="B178" s="168" t="s">
        <v>8</v>
      </c>
      <c r="C178" s="168" t="s">
        <v>7</v>
      </c>
      <c r="D178" s="169" t="s">
        <v>6</v>
      </c>
    </row>
    <row r="179" spans="1:4" ht="18.75" x14ac:dyDescent="0.3">
      <c r="A179" s="7" t="s">
        <v>284</v>
      </c>
      <c r="B179" s="9">
        <v>3</v>
      </c>
      <c r="C179" s="8"/>
      <c r="D179" s="10">
        <f>B179*C179</f>
        <v>0</v>
      </c>
    </row>
    <row r="180" spans="1:4" ht="18.75" x14ac:dyDescent="0.3">
      <c r="A180" s="7" t="s">
        <v>285</v>
      </c>
      <c r="B180" s="9">
        <v>3</v>
      </c>
      <c r="C180" s="8"/>
      <c r="D180" s="10">
        <f>B180*C180</f>
        <v>0</v>
      </c>
    </row>
    <row r="181" spans="1:4" ht="18.75" x14ac:dyDescent="0.3">
      <c r="A181" s="7" t="s">
        <v>286</v>
      </c>
      <c r="B181" s="9">
        <v>3</v>
      </c>
      <c r="C181" s="8"/>
      <c r="D181" s="10">
        <f>B181*C181</f>
        <v>0</v>
      </c>
    </row>
    <row r="182" spans="1:4" ht="23.25" x14ac:dyDescent="0.35">
      <c r="A182" s="300" t="s">
        <v>130</v>
      </c>
      <c r="B182" s="301"/>
      <c r="C182" s="301"/>
      <c r="D182" s="28">
        <f>SUM(D175:D176,D166:D172,D163:D163,D149:D160,D143:D146,D140,D179:D181)</f>
        <v>0</v>
      </c>
    </row>
    <row r="184" spans="1:4" ht="18.75" x14ac:dyDescent="0.25">
      <c r="A184" s="233" t="s">
        <v>228</v>
      </c>
      <c r="B184" s="233"/>
      <c r="C184" s="233"/>
      <c r="D184" s="233"/>
    </row>
  </sheetData>
  <sheetProtection password="9C72" sheet="1" objects="1" scenarios="1" selectLockedCells="1"/>
  <mergeCells count="41">
    <mergeCell ref="A93:D93"/>
    <mergeCell ref="A164:D164"/>
    <mergeCell ref="A173:D173"/>
    <mergeCell ref="A182:C182"/>
    <mergeCell ref="A141:D141"/>
    <mergeCell ref="A137:D137"/>
    <mergeCell ref="A105:D105"/>
    <mergeCell ref="A109:D109"/>
    <mergeCell ref="A177:D177"/>
    <mergeCell ref="A1:D7"/>
    <mergeCell ref="A56:D56"/>
    <mergeCell ref="A120:D120"/>
    <mergeCell ref="A147:D147"/>
    <mergeCell ref="A161:D161"/>
    <mergeCell ref="A62:D62"/>
    <mergeCell ref="A124:D124"/>
    <mergeCell ref="A136:C136"/>
    <mergeCell ref="A113:D113"/>
    <mergeCell ref="A138:D138"/>
    <mergeCell ref="A112:C112"/>
    <mergeCell ref="A84:D84"/>
    <mergeCell ref="A114:D114"/>
    <mergeCell ref="A116:D116"/>
    <mergeCell ref="A71:D71"/>
    <mergeCell ref="A83:C83"/>
    <mergeCell ref="A8:D8"/>
    <mergeCell ref="A184:D184"/>
    <mergeCell ref="A41:D41"/>
    <mergeCell ref="A53:D53"/>
    <mergeCell ref="A52:C52"/>
    <mergeCell ref="A54:D54"/>
    <mergeCell ref="A9:C9"/>
    <mergeCell ref="A25:D25"/>
    <mergeCell ref="A27:D27"/>
    <mergeCell ref="A34:D34"/>
    <mergeCell ref="A24:D24"/>
    <mergeCell ref="A23:C23"/>
    <mergeCell ref="A18:D18"/>
    <mergeCell ref="A10:D10"/>
    <mergeCell ref="A11:D11"/>
    <mergeCell ref="A85:D85"/>
  </mergeCells>
  <conditionalFormatting sqref="H9 D23 D44:D48 D50:D52">
    <cfRule type="cellIs" dxfId="176" priority="46" operator="equal">
      <formula>0</formula>
    </cfRule>
  </conditionalFormatting>
  <conditionalFormatting sqref="D28:D33 D35:D40">
    <cfRule type="cellIs" dxfId="175" priority="34" operator="equal">
      <formula>0</formula>
    </cfRule>
  </conditionalFormatting>
  <conditionalFormatting sqref="D42:D43">
    <cfRule type="cellIs" dxfId="174" priority="33" operator="equal">
      <formula>0</formula>
    </cfRule>
  </conditionalFormatting>
  <conditionalFormatting sqref="D65 D70 D83">
    <cfRule type="cellIs" dxfId="173" priority="32" operator="equal">
      <formula>0</formula>
    </cfRule>
  </conditionalFormatting>
  <conditionalFormatting sqref="D57:D61">
    <cfRule type="cellIs" dxfId="172" priority="31" operator="equal">
      <formula>0</formula>
    </cfRule>
  </conditionalFormatting>
  <conditionalFormatting sqref="D73">
    <cfRule type="cellIs" dxfId="171" priority="30" operator="equal">
      <formula>0</formula>
    </cfRule>
  </conditionalFormatting>
  <conditionalFormatting sqref="D66">
    <cfRule type="cellIs" dxfId="170" priority="28" operator="equal">
      <formula>0</formula>
    </cfRule>
  </conditionalFormatting>
  <conditionalFormatting sqref="D64">
    <cfRule type="cellIs" dxfId="169" priority="29" operator="equal">
      <formula>0</formula>
    </cfRule>
  </conditionalFormatting>
  <conditionalFormatting sqref="D69">
    <cfRule type="cellIs" dxfId="168" priority="27" operator="equal">
      <formula>0</formula>
    </cfRule>
  </conditionalFormatting>
  <conditionalFormatting sqref="D67:D68">
    <cfRule type="cellIs" dxfId="167" priority="26" operator="equal">
      <formula>0</formula>
    </cfRule>
  </conditionalFormatting>
  <conditionalFormatting sqref="D63">
    <cfRule type="cellIs" dxfId="166" priority="25" operator="equal">
      <formula>0</formula>
    </cfRule>
  </conditionalFormatting>
  <conditionalFormatting sqref="D74:D82">
    <cfRule type="cellIs" dxfId="165" priority="24" operator="equal">
      <formula>0</formula>
    </cfRule>
  </conditionalFormatting>
  <conditionalFormatting sqref="D95:D104 D107:D108 D111:D112 D87:D91">
    <cfRule type="cellIs" dxfId="164" priority="23" operator="equal">
      <formula>0</formula>
    </cfRule>
  </conditionalFormatting>
  <conditionalFormatting sqref="D126:D130 D132:D136">
    <cfRule type="cellIs" dxfId="163" priority="22" operator="equal">
      <formula>0</formula>
    </cfRule>
  </conditionalFormatting>
  <conditionalFormatting sqref="D117:D119">
    <cfRule type="cellIs" dxfId="162" priority="21" operator="equal">
      <formula>0</formula>
    </cfRule>
  </conditionalFormatting>
  <conditionalFormatting sqref="D121:D123">
    <cfRule type="cellIs" dxfId="161" priority="20" operator="equal">
      <formula>0</formula>
    </cfRule>
  </conditionalFormatting>
  <conditionalFormatting sqref="D140 D143:D146 D149:D151 D153:D155 D182">
    <cfRule type="cellIs" dxfId="160" priority="19" operator="equal">
      <formula>0</formula>
    </cfRule>
  </conditionalFormatting>
  <conditionalFormatting sqref="D152">
    <cfRule type="cellIs" dxfId="159" priority="18" operator="equal">
      <formula>0</formula>
    </cfRule>
  </conditionalFormatting>
  <conditionalFormatting sqref="D156">
    <cfRule type="cellIs" dxfId="158" priority="17" operator="equal">
      <formula>0</formula>
    </cfRule>
  </conditionalFormatting>
  <conditionalFormatting sqref="D163">
    <cfRule type="cellIs" dxfId="157" priority="16" operator="equal">
      <formula>0</formula>
    </cfRule>
  </conditionalFormatting>
  <conditionalFormatting sqref="D169">
    <cfRule type="cellIs" dxfId="156" priority="14" operator="equal">
      <formula>0</formula>
    </cfRule>
  </conditionalFormatting>
  <conditionalFormatting sqref="D175:D176">
    <cfRule type="cellIs" dxfId="155" priority="13" operator="equal">
      <formula>0</formula>
    </cfRule>
  </conditionalFormatting>
  <conditionalFormatting sqref="D166:D168 D170:D172">
    <cfRule type="cellIs" dxfId="154" priority="15" operator="equal">
      <formula>0</formula>
    </cfRule>
  </conditionalFormatting>
  <conditionalFormatting sqref="D13:D17">
    <cfRule type="cellIs" dxfId="153" priority="12" operator="equal">
      <formula>0</formula>
    </cfRule>
  </conditionalFormatting>
  <conditionalFormatting sqref="D21">
    <cfRule type="cellIs" dxfId="152" priority="11" operator="equal">
      <formula>0</formula>
    </cfRule>
  </conditionalFormatting>
  <conditionalFormatting sqref="D20">
    <cfRule type="cellIs" dxfId="151" priority="10" operator="equal">
      <formula>0</formula>
    </cfRule>
  </conditionalFormatting>
  <conditionalFormatting sqref="D22">
    <cfRule type="cellIs" dxfId="150" priority="9" operator="equal">
      <formula>0</formula>
    </cfRule>
  </conditionalFormatting>
  <conditionalFormatting sqref="D92">
    <cfRule type="cellIs" dxfId="149" priority="8" operator="equal">
      <formula>0</formula>
    </cfRule>
  </conditionalFormatting>
  <conditionalFormatting sqref="D49">
    <cfRule type="cellIs" dxfId="148" priority="7" operator="equal">
      <formula>0</formula>
    </cfRule>
  </conditionalFormatting>
  <conditionalFormatting sqref="D181">
    <cfRule type="cellIs" dxfId="147" priority="6" operator="equal">
      <formula>0</formula>
    </cfRule>
  </conditionalFormatting>
  <conditionalFormatting sqref="D179">
    <cfRule type="cellIs" dxfId="146" priority="5" operator="equal">
      <formula>0</formula>
    </cfRule>
  </conditionalFormatting>
  <conditionalFormatting sqref="D180">
    <cfRule type="cellIs" dxfId="145" priority="4" operator="equal">
      <formula>0</formula>
    </cfRule>
  </conditionalFormatting>
  <conditionalFormatting sqref="D131">
    <cfRule type="cellIs" dxfId="144" priority="3" operator="equal">
      <formula>0</formula>
    </cfRule>
  </conditionalFormatting>
  <conditionalFormatting sqref="D157:D159">
    <cfRule type="cellIs" dxfId="143" priority="2" operator="equal">
      <formula>0</formula>
    </cfRule>
  </conditionalFormatting>
  <conditionalFormatting sqref="D160">
    <cfRule type="cellIs" dxfId="142" priority="1" operator="equal">
      <formula>0</formula>
    </cfRule>
  </conditionalFormatting>
  <hyperlinks>
    <hyperlink ref="A184:D184"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H19"/>
  <sheetViews>
    <sheetView topLeftCell="A14" zoomScale="90" zoomScaleNormal="90" workbookViewId="0">
      <selection activeCell="A19" activeCellId="1" sqref="C10:C16 A19:D19"/>
    </sheetView>
  </sheetViews>
  <sheetFormatPr baseColWidth="10" defaultColWidth="11.42578125" defaultRowHeight="15.75" x14ac:dyDescent="0.25"/>
  <cols>
    <col min="1" max="1" width="95.5703125" style="1" customWidth="1"/>
    <col min="2" max="4" width="13.5703125" style="2" customWidth="1"/>
    <col min="5" max="5" width="41.42578125" style="1" customWidth="1"/>
    <col min="6" max="8" width="9.5703125" style="1" customWidth="1"/>
    <col min="9" max="16384" width="11.42578125" style="1"/>
  </cols>
  <sheetData>
    <row r="1" spans="1:8" s="6" customFormat="1" ht="18.75" x14ac:dyDescent="0.3">
      <c r="A1" s="265" t="s">
        <v>140</v>
      </c>
      <c r="B1" s="266"/>
      <c r="C1" s="266"/>
      <c r="D1" s="266"/>
    </row>
    <row r="2" spans="1:8" s="6" customFormat="1" ht="26.25" x14ac:dyDescent="0.4">
      <c r="A2" s="267"/>
      <c r="B2" s="266"/>
      <c r="C2" s="266"/>
      <c r="D2" s="266"/>
      <c r="E2" s="31"/>
      <c r="F2" s="31"/>
      <c r="G2" s="31"/>
      <c r="H2" s="31"/>
    </row>
    <row r="3" spans="1:8" s="6" customFormat="1" ht="2.25" customHeight="1" x14ac:dyDescent="0.4">
      <c r="A3" s="267"/>
      <c r="B3" s="266"/>
      <c r="C3" s="266"/>
      <c r="D3" s="266"/>
      <c r="E3" s="31"/>
      <c r="F3" s="31"/>
      <c r="G3" s="31"/>
      <c r="H3" s="31"/>
    </row>
    <row r="4" spans="1:8" s="6" customFormat="1" ht="15" hidden="1" customHeight="1" x14ac:dyDescent="0.5">
      <c r="A4" s="267"/>
      <c r="B4" s="266"/>
      <c r="C4" s="266"/>
      <c r="D4" s="266"/>
      <c r="E4" s="31"/>
      <c r="F4" s="31"/>
      <c r="G4" s="31"/>
      <c r="H4" s="31"/>
    </row>
    <row r="5" spans="1:8" s="6" customFormat="1" ht="18.75" hidden="1" customHeight="1" x14ac:dyDescent="0.35">
      <c r="A5" s="267"/>
      <c r="B5" s="266"/>
      <c r="C5" s="266"/>
      <c r="D5" s="266"/>
      <c r="E5" s="32"/>
      <c r="F5" s="34"/>
      <c r="G5" s="34"/>
      <c r="H5" s="34"/>
    </row>
    <row r="6" spans="1:8" s="6" customFormat="1" ht="18.75" hidden="1" customHeight="1" x14ac:dyDescent="0.35">
      <c r="A6" s="267"/>
      <c r="B6" s="266"/>
      <c r="C6" s="266"/>
      <c r="D6" s="266"/>
      <c r="E6" s="33"/>
      <c r="F6" s="35"/>
      <c r="G6" s="35"/>
      <c r="H6" s="35"/>
    </row>
    <row r="7" spans="1:8" s="6" customFormat="1" ht="18.75" hidden="1" customHeight="1" x14ac:dyDescent="0.35">
      <c r="A7" s="267"/>
      <c r="B7" s="266"/>
      <c r="C7" s="266"/>
      <c r="D7" s="266"/>
      <c r="E7" s="33"/>
      <c r="F7" s="35"/>
      <c r="G7" s="35"/>
      <c r="H7" s="35"/>
    </row>
    <row r="8" spans="1:8" s="6" customFormat="1" ht="39" customHeight="1" x14ac:dyDescent="0.3">
      <c r="A8" s="310" t="s">
        <v>204</v>
      </c>
      <c r="B8" s="311"/>
      <c r="C8" s="311"/>
      <c r="D8" s="311"/>
      <c r="E8" s="33"/>
      <c r="F8" s="35"/>
      <c r="G8" s="35"/>
      <c r="H8" s="35"/>
    </row>
    <row r="9" spans="1:8" ht="18.75" x14ac:dyDescent="0.25">
      <c r="A9" s="111" t="s">
        <v>9</v>
      </c>
      <c r="B9" s="112" t="s">
        <v>8</v>
      </c>
      <c r="C9" s="112" t="s">
        <v>7</v>
      </c>
      <c r="D9" s="113" t="s">
        <v>6</v>
      </c>
    </row>
    <row r="10" spans="1:8" ht="227.25" customHeight="1" x14ac:dyDescent="0.25">
      <c r="A10" s="38" t="s">
        <v>135</v>
      </c>
      <c r="B10" s="9">
        <v>50</v>
      </c>
      <c r="C10" s="8"/>
      <c r="D10" s="10">
        <f t="shared" ref="D10:D15" si="0">B10*C10</f>
        <v>0</v>
      </c>
    </row>
    <row r="11" spans="1:8" ht="168.75" customHeight="1" x14ac:dyDescent="0.25">
      <c r="A11" s="38" t="s">
        <v>331</v>
      </c>
      <c r="B11" s="9">
        <v>50</v>
      </c>
      <c r="C11" s="8"/>
      <c r="D11" s="10">
        <f t="shared" si="0"/>
        <v>0</v>
      </c>
    </row>
    <row r="12" spans="1:8" ht="168.75" customHeight="1" x14ac:dyDescent="0.25">
      <c r="A12" s="38" t="s">
        <v>332</v>
      </c>
      <c r="B12" s="9">
        <v>50</v>
      </c>
      <c r="C12" s="8"/>
      <c r="D12" s="10">
        <f t="shared" ref="D12:D14" si="1">B12*C12</f>
        <v>0</v>
      </c>
    </row>
    <row r="13" spans="1:8" ht="154.5" customHeight="1" x14ac:dyDescent="0.25">
      <c r="A13" s="38" t="s">
        <v>254</v>
      </c>
      <c r="B13" s="9">
        <v>30</v>
      </c>
      <c r="C13" s="8"/>
      <c r="D13" s="10">
        <f t="shared" si="1"/>
        <v>0</v>
      </c>
    </row>
    <row r="14" spans="1:8" ht="199.5" customHeight="1" x14ac:dyDescent="0.25">
      <c r="A14" s="38" t="s">
        <v>224</v>
      </c>
      <c r="B14" s="9">
        <v>30</v>
      </c>
      <c r="C14" s="8"/>
      <c r="D14" s="10">
        <f t="shared" si="1"/>
        <v>0</v>
      </c>
    </row>
    <row r="15" spans="1:8" ht="172.5" customHeight="1" x14ac:dyDescent="0.25">
      <c r="A15" s="38" t="s">
        <v>234</v>
      </c>
      <c r="B15" s="9">
        <v>30</v>
      </c>
      <c r="C15" s="8"/>
      <c r="D15" s="10">
        <f t="shared" si="0"/>
        <v>0</v>
      </c>
    </row>
    <row r="16" spans="1:8" ht="172.5" customHeight="1" x14ac:dyDescent="0.25">
      <c r="A16" s="38" t="s">
        <v>330</v>
      </c>
      <c r="B16" s="9">
        <v>20</v>
      </c>
      <c r="C16" s="8"/>
      <c r="D16" s="10">
        <f t="shared" ref="D16" si="2">B16*C16</f>
        <v>0</v>
      </c>
    </row>
    <row r="17" spans="1:4" ht="23.25" x14ac:dyDescent="0.35">
      <c r="A17" s="308" t="s">
        <v>131</v>
      </c>
      <c r="B17" s="309"/>
      <c r="C17" s="309"/>
      <c r="D17" s="37">
        <f>SUM(D10:D16)</f>
        <v>0</v>
      </c>
    </row>
    <row r="19" spans="1:4" ht="18.75" x14ac:dyDescent="0.25">
      <c r="A19" s="233" t="s">
        <v>228</v>
      </c>
      <c r="B19" s="233"/>
      <c r="C19" s="233"/>
      <c r="D19" s="233"/>
    </row>
  </sheetData>
  <sheetProtection password="9C72" sheet="1" objects="1" scenarios="1" selectLockedCells="1"/>
  <mergeCells count="4">
    <mergeCell ref="A17:C17"/>
    <mergeCell ref="A8:D8"/>
    <mergeCell ref="A1:D7"/>
    <mergeCell ref="A19:D19"/>
  </mergeCells>
  <conditionalFormatting sqref="D17">
    <cfRule type="cellIs" dxfId="141" priority="30" operator="equal">
      <formula>0</formula>
    </cfRule>
  </conditionalFormatting>
  <conditionalFormatting sqref="D10 D15">
    <cfRule type="cellIs" dxfId="140" priority="7" operator="equal">
      <formula>0</formula>
    </cfRule>
  </conditionalFormatting>
  <conditionalFormatting sqref="D12:D13">
    <cfRule type="cellIs" dxfId="139" priority="4" operator="equal">
      <formula>0</formula>
    </cfRule>
  </conditionalFormatting>
  <conditionalFormatting sqref="D14">
    <cfRule type="cellIs" dxfId="138" priority="3" operator="equal">
      <formula>0</formula>
    </cfRule>
  </conditionalFormatting>
  <conditionalFormatting sqref="D16">
    <cfRule type="cellIs" dxfId="137" priority="2" operator="equal">
      <formula>0</formula>
    </cfRule>
  </conditionalFormatting>
  <conditionalFormatting sqref="D11">
    <cfRule type="cellIs" dxfId="136" priority="1" operator="equal">
      <formula>0</formula>
    </cfRule>
  </conditionalFormatting>
  <hyperlinks>
    <hyperlink ref="A19:D19"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H13"/>
  <sheetViews>
    <sheetView zoomScale="90" zoomScaleNormal="90" workbookViewId="0">
      <selection activeCell="C10" sqref="C10"/>
    </sheetView>
  </sheetViews>
  <sheetFormatPr baseColWidth="10" defaultColWidth="11.42578125" defaultRowHeight="15.75" x14ac:dyDescent="0.25"/>
  <cols>
    <col min="1" max="1" width="95.5703125" style="1" customWidth="1"/>
    <col min="2" max="4" width="13.5703125" style="2" customWidth="1"/>
    <col min="5" max="5" width="41.42578125" style="1" customWidth="1"/>
    <col min="6" max="8" width="9.5703125" style="1" customWidth="1"/>
    <col min="9" max="16384" width="11.42578125" style="1"/>
  </cols>
  <sheetData>
    <row r="1" spans="1:8" s="6" customFormat="1" ht="18.75" x14ac:dyDescent="0.3">
      <c r="A1" s="265" t="s">
        <v>256</v>
      </c>
      <c r="B1" s="266"/>
      <c r="C1" s="266"/>
      <c r="D1" s="266"/>
    </row>
    <row r="2" spans="1:8" s="6" customFormat="1" ht="26.25" x14ac:dyDescent="0.4">
      <c r="A2" s="267"/>
      <c r="B2" s="266"/>
      <c r="C2" s="266"/>
      <c r="D2" s="266"/>
      <c r="E2" s="31"/>
      <c r="F2" s="31"/>
      <c r="G2" s="31"/>
      <c r="H2" s="31"/>
    </row>
    <row r="3" spans="1:8" s="6" customFormat="1" ht="2.25" customHeight="1" x14ac:dyDescent="0.4">
      <c r="A3" s="267"/>
      <c r="B3" s="266"/>
      <c r="C3" s="266"/>
      <c r="D3" s="266"/>
      <c r="E3" s="31"/>
      <c r="F3" s="31"/>
      <c r="G3" s="31"/>
      <c r="H3" s="31"/>
    </row>
    <row r="4" spans="1:8" s="6" customFormat="1" ht="15" hidden="1" customHeight="1" x14ac:dyDescent="0.5">
      <c r="A4" s="267"/>
      <c r="B4" s="266"/>
      <c r="C4" s="266"/>
      <c r="D4" s="266"/>
      <c r="E4" s="31"/>
      <c r="F4" s="31"/>
      <c r="G4" s="31"/>
      <c r="H4" s="31"/>
    </row>
    <row r="5" spans="1:8" s="6" customFormat="1" ht="18.75" hidden="1" customHeight="1" x14ac:dyDescent="0.35">
      <c r="A5" s="267"/>
      <c r="B5" s="266"/>
      <c r="C5" s="266"/>
      <c r="D5" s="266"/>
      <c r="E5" s="32"/>
      <c r="F5" s="34"/>
      <c r="G5" s="34"/>
      <c r="H5" s="34"/>
    </row>
    <row r="6" spans="1:8" s="6" customFormat="1" ht="18.75" hidden="1" customHeight="1" x14ac:dyDescent="0.35">
      <c r="A6" s="267"/>
      <c r="B6" s="266"/>
      <c r="C6" s="266"/>
      <c r="D6" s="266"/>
      <c r="E6" s="33"/>
      <c r="F6" s="35"/>
      <c r="G6" s="35"/>
      <c r="H6" s="35"/>
    </row>
    <row r="7" spans="1:8" s="6" customFormat="1" ht="18.75" hidden="1" customHeight="1" x14ac:dyDescent="0.35">
      <c r="A7" s="267"/>
      <c r="B7" s="266"/>
      <c r="C7" s="266"/>
      <c r="D7" s="266"/>
      <c r="E7" s="33"/>
      <c r="F7" s="35"/>
      <c r="G7" s="35"/>
      <c r="H7" s="35"/>
    </row>
    <row r="8" spans="1:8" s="6" customFormat="1" ht="39" customHeight="1" x14ac:dyDescent="0.3">
      <c r="A8" s="310" t="s">
        <v>257</v>
      </c>
      <c r="B8" s="311"/>
      <c r="C8" s="311"/>
      <c r="D8" s="311"/>
      <c r="E8" s="33"/>
      <c r="F8" s="35"/>
      <c r="G8" s="35"/>
      <c r="H8" s="35"/>
    </row>
    <row r="9" spans="1:8" ht="18.75" x14ac:dyDescent="0.25">
      <c r="A9" s="140" t="s">
        <v>9</v>
      </c>
      <c r="B9" s="141" t="s">
        <v>8</v>
      </c>
      <c r="C9" s="141" t="s">
        <v>7</v>
      </c>
      <c r="D9" s="142" t="s">
        <v>6</v>
      </c>
    </row>
    <row r="10" spans="1:8" ht="108.75" customHeight="1" x14ac:dyDescent="0.25">
      <c r="A10" s="73" t="s">
        <v>287</v>
      </c>
      <c r="B10" s="9">
        <v>20</v>
      </c>
      <c r="C10" s="8"/>
      <c r="D10" s="10">
        <f t="shared" ref="D10" si="0">B10*C10</f>
        <v>0</v>
      </c>
    </row>
    <row r="11" spans="1:8" ht="23.45" x14ac:dyDescent="0.45">
      <c r="A11" s="312" t="s">
        <v>255</v>
      </c>
      <c r="B11" s="313"/>
      <c r="C11" s="313"/>
      <c r="D11" s="139">
        <f>SUM(D10:D10)</f>
        <v>0</v>
      </c>
    </row>
    <row r="13" spans="1:8" ht="18" x14ac:dyDescent="0.3">
      <c r="A13" s="233" t="s">
        <v>228</v>
      </c>
      <c r="B13" s="233"/>
      <c r="C13" s="233"/>
      <c r="D13" s="233"/>
    </row>
  </sheetData>
  <sheetProtection password="9C72" sheet="1" objects="1" scenarios="1" selectLockedCells="1"/>
  <mergeCells count="4">
    <mergeCell ref="A1:D7"/>
    <mergeCell ref="A8:D8"/>
    <mergeCell ref="A11:C11"/>
    <mergeCell ref="A13:D13"/>
  </mergeCells>
  <conditionalFormatting sqref="D11">
    <cfRule type="cellIs" dxfId="135" priority="4" operator="equal">
      <formula>0</formula>
    </cfRule>
  </conditionalFormatting>
  <conditionalFormatting sqref="D10">
    <cfRule type="cellIs" dxfId="134" priority="3" operator="equal">
      <formula>0</formula>
    </cfRule>
  </conditionalFormatting>
  <hyperlinks>
    <hyperlink ref="A13:D13"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15"/>
  <sheetViews>
    <sheetView zoomScale="90" zoomScaleNormal="90" workbookViewId="0">
      <selection activeCell="A15" activeCellId="1" sqref="C10:C12 A15:D15"/>
    </sheetView>
  </sheetViews>
  <sheetFormatPr baseColWidth="10" defaultColWidth="11.42578125" defaultRowHeight="15.75" x14ac:dyDescent="0.25"/>
  <cols>
    <col min="1" max="1" width="95.5703125" style="1" customWidth="1"/>
    <col min="2" max="4" width="13.5703125" style="2" customWidth="1"/>
    <col min="5" max="5" width="41.42578125" style="1" customWidth="1"/>
    <col min="6" max="8" width="9.5703125" style="1" customWidth="1"/>
    <col min="9" max="16384" width="11.42578125" style="1"/>
  </cols>
  <sheetData>
    <row r="1" spans="1:8" s="6" customFormat="1" ht="18.75" x14ac:dyDescent="0.3">
      <c r="A1" s="265" t="s">
        <v>139</v>
      </c>
      <c r="B1" s="266"/>
      <c r="C1" s="266"/>
      <c r="D1" s="266"/>
    </row>
    <row r="2" spans="1:8" s="6" customFormat="1" ht="26.25" x14ac:dyDescent="0.4">
      <c r="A2" s="267"/>
      <c r="B2" s="266"/>
      <c r="C2" s="266"/>
      <c r="D2" s="266"/>
      <c r="E2" s="31"/>
      <c r="F2" s="31"/>
      <c r="G2" s="31"/>
      <c r="H2" s="31"/>
    </row>
    <row r="3" spans="1:8" s="6" customFormat="1" ht="2.25" customHeight="1" x14ac:dyDescent="0.4">
      <c r="A3" s="267"/>
      <c r="B3" s="266"/>
      <c r="C3" s="266"/>
      <c r="D3" s="266"/>
      <c r="E3" s="31"/>
      <c r="F3" s="31"/>
      <c r="G3" s="31"/>
      <c r="H3" s="31"/>
    </row>
    <row r="4" spans="1:8" s="6" customFormat="1" ht="15" hidden="1" customHeight="1" x14ac:dyDescent="0.5">
      <c r="A4" s="267"/>
      <c r="B4" s="266"/>
      <c r="C4" s="266"/>
      <c r="D4" s="266"/>
      <c r="E4" s="31"/>
      <c r="F4" s="31"/>
      <c r="G4" s="31"/>
      <c r="H4" s="31"/>
    </row>
    <row r="5" spans="1:8" s="6" customFormat="1" ht="18.75" hidden="1" customHeight="1" x14ac:dyDescent="0.35">
      <c r="A5" s="267"/>
      <c r="B5" s="266"/>
      <c r="C5" s="266"/>
      <c r="D5" s="266"/>
      <c r="E5" s="32"/>
      <c r="F5" s="34"/>
      <c r="G5" s="34"/>
      <c r="H5" s="34"/>
    </row>
    <row r="6" spans="1:8" s="6" customFormat="1" ht="18.75" hidden="1" customHeight="1" x14ac:dyDescent="0.35">
      <c r="A6" s="267"/>
      <c r="B6" s="266"/>
      <c r="C6" s="266"/>
      <c r="D6" s="266"/>
      <c r="E6" s="33"/>
      <c r="F6" s="35"/>
      <c r="G6" s="35"/>
      <c r="H6" s="35"/>
    </row>
    <row r="7" spans="1:8" s="6" customFormat="1" ht="18.75" hidden="1" customHeight="1" x14ac:dyDescent="0.35">
      <c r="A7" s="267"/>
      <c r="B7" s="266"/>
      <c r="C7" s="266"/>
      <c r="D7" s="266"/>
      <c r="E7" s="33"/>
      <c r="F7" s="35"/>
      <c r="G7" s="35"/>
      <c r="H7" s="35"/>
    </row>
    <row r="8" spans="1:8" s="6" customFormat="1" ht="173.25" customHeight="1" x14ac:dyDescent="0.3">
      <c r="A8" s="314" t="s">
        <v>137</v>
      </c>
      <c r="B8" s="315"/>
      <c r="C8" s="315"/>
      <c r="D8" s="315"/>
      <c r="E8" s="33"/>
      <c r="F8" s="35"/>
      <c r="G8" s="35"/>
      <c r="H8" s="35"/>
    </row>
    <row r="9" spans="1:8" ht="18.75" x14ac:dyDescent="0.25">
      <c r="A9" s="118" t="s">
        <v>9</v>
      </c>
      <c r="B9" s="119" t="s">
        <v>8</v>
      </c>
      <c r="C9" s="119" t="s">
        <v>7</v>
      </c>
      <c r="D9" s="120" t="s">
        <v>6</v>
      </c>
    </row>
    <row r="10" spans="1:8" ht="24.95" customHeight="1" x14ac:dyDescent="0.25">
      <c r="A10" s="126" t="s">
        <v>334</v>
      </c>
      <c r="B10" s="9">
        <v>2.8</v>
      </c>
      <c r="C10" s="8"/>
      <c r="D10" s="10">
        <f t="shared" ref="D10:D12" si="0">B10*C10</f>
        <v>0</v>
      </c>
    </row>
    <row r="11" spans="1:8" ht="24.95" customHeight="1" x14ac:dyDescent="0.25">
      <c r="A11" s="126" t="s">
        <v>335</v>
      </c>
      <c r="B11" s="9">
        <v>4</v>
      </c>
      <c r="C11" s="8"/>
      <c r="D11" s="10">
        <f t="shared" si="0"/>
        <v>0</v>
      </c>
    </row>
    <row r="12" spans="1:8" ht="40.5" customHeight="1" x14ac:dyDescent="0.25">
      <c r="A12" s="127" t="s">
        <v>336</v>
      </c>
      <c r="B12" s="9">
        <v>8.8000000000000007</v>
      </c>
      <c r="C12" s="8"/>
      <c r="D12" s="10">
        <f t="shared" si="0"/>
        <v>0</v>
      </c>
    </row>
    <row r="13" spans="1:8" ht="23.45" x14ac:dyDescent="0.45">
      <c r="A13" s="240" t="s">
        <v>138</v>
      </c>
      <c r="B13" s="241"/>
      <c r="C13" s="241"/>
      <c r="D13" s="26">
        <f>SUM(D10:D12)</f>
        <v>0</v>
      </c>
    </row>
    <row r="15" spans="1:8" ht="18" x14ac:dyDescent="0.3">
      <c r="A15" s="233" t="s">
        <v>228</v>
      </c>
      <c r="B15" s="233"/>
      <c r="C15" s="233"/>
      <c r="D15" s="233"/>
    </row>
  </sheetData>
  <sheetProtection password="9DB2" sheet="1" objects="1" scenarios="1" selectLockedCells="1"/>
  <mergeCells count="4">
    <mergeCell ref="A13:C13"/>
    <mergeCell ref="A8:D8"/>
    <mergeCell ref="A1:D7"/>
    <mergeCell ref="A15:D15"/>
  </mergeCells>
  <conditionalFormatting sqref="D13">
    <cfRule type="cellIs" dxfId="133" priority="3" operator="equal">
      <formula>0</formula>
    </cfRule>
  </conditionalFormatting>
  <conditionalFormatting sqref="D10 D12">
    <cfRule type="cellIs" dxfId="132" priority="2" operator="equal">
      <formula>0</formula>
    </cfRule>
  </conditionalFormatting>
  <conditionalFormatting sqref="D11">
    <cfRule type="cellIs" dxfId="131" priority="1" operator="equal">
      <formula>0</formula>
    </cfRule>
  </conditionalFormatting>
  <hyperlinks>
    <hyperlink ref="A15:D15"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H27"/>
  <sheetViews>
    <sheetView topLeftCell="A8" zoomScale="90" zoomScaleNormal="90" workbookViewId="0">
      <selection activeCell="A27" sqref="A27:D27"/>
    </sheetView>
  </sheetViews>
  <sheetFormatPr baseColWidth="10" defaultColWidth="11.42578125" defaultRowHeight="15.75" x14ac:dyDescent="0.25"/>
  <cols>
    <col min="1" max="1" width="95.5703125" style="1" customWidth="1"/>
    <col min="2" max="4" width="13.5703125" style="2" customWidth="1"/>
    <col min="5" max="5" width="41.42578125" style="1" customWidth="1"/>
    <col min="6" max="8" width="9.5703125" style="1" customWidth="1"/>
    <col min="9" max="16384" width="11.42578125" style="1"/>
  </cols>
  <sheetData>
    <row r="1" spans="1:8" s="6" customFormat="1" ht="18.75" x14ac:dyDescent="0.3">
      <c r="A1" s="265" t="s">
        <v>186</v>
      </c>
      <c r="B1" s="266"/>
      <c r="C1" s="266"/>
      <c r="D1" s="266"/>
    </row>
    <row r="2" spans="1:8" s="6" customFormat="1" ht="26.25" x14ac:dyDescent="0.4">
      <c r="A2" s="267"/>
      <c r="B2" s="266"/>
      <c r="C2" s="266"/>
      <c r="D2" s="266"/>
      <c r="E2" s="31"/>
      <c r="F2" s="31"/>
      <c r="G2" s="31"/>
      <c r="H2" s="31"/>
    </row>
    <row r="3" spans="1:8" s="6" customFormat="1" ht="2.25" customHeight="1" x14ac:dyDescent="0.4">
      <c r="A3" s="267"/>
      <c r="B3" s="266"/>
      <c r="C3" s="266"/>
      <c r="D3" s="266"/>
      <c r="E3" s="31"/>
      <c r="F3" s="31"/>
      <c r="G3" s="31"/>
      <c r="H3" s="31"/>
    </row>
    <row r="4" spans="1:8" s="6" customFormat="1" ht="15" hidden="1" customHeight="1" x14ac:dyDescent="0.5">
      <c r="A4" s="267"/>
      <c r="B4" s="266"/>
      <c r="C4" s="266"/>
      <c r="D4" s="266"/>
      <c r="E4" s="31"/>
      <c r="F4" s="31"/>
      <c r="G4" s="31"/>
      <c r="H4" s="31"/>
    </row>
    <row r="5" spans="1:8" s="6" customFormat="1" ht="18.75" hidden="1" customHeight="1" x14ac:dyDescent="0.35">
      <c r="A5" s="267"/>
      <c r="B5" s="266"/>
      <c r="C5" s="266"/>
      <c r="D5" s="266"/>
      <c r="E5" s="32"/>
      <c r="F5" s="34"/>
      <c r="G5" s="34"/>
      <c r="H5" s="34"/>
    </row>
    <row r="6" spans="1:8" s="6" customFormat="1" ht="18.75" hidden="1" customHeight="1" x14ac:dyDescent="0.35">
      <c r="A6" s="267"/>
      <c r="B6" s="266"/>
      <c r="C6" s="266"/>
      <c r="D6" s="266"/>
      <c r="E6" s="33"/>
      <c r="F6" s="35"/>
      <c r="G6" s="35"/>
      <c r="H6" s="35"/>
    </row>
    <row r="7" spans="1:8" s="6" customFormat="1" ht="18.75" hidden="1" customHeight="1" x14ac:dyDescent="0.35">
      <c r="A7" s="267"/>
      <c r="B7" s="266"/>
      <c r="C7" s="266"/>
      <c r="D7" s="266"/>
      <c r="E7" s="33"/>
      <c r="F7" s="35"/>
      <c r="G7" s="35"/>
      <c r="H7" s="35"/>
    </row>
    <row r="8" spans="1:8" s="6" customFormat="1" ht="39" customHeight="1" x14ac:dyDescent="0.3">
      <c r="A8" s="310" t="s">
        <v>180</v>
      </c>
      <c r="B8" s="311"/>
      <c r="C8" s="311"/>
      <c r="D8" s="311"/>
      <c r="E8" s="33"/>
      <c r="F8" s="35"/>
      <c r="G8" s="35"/>
      <c r="H8" s="35"/>
    </row>
    <row r="9" spans="1:8" ht="18.75" x14ac:dyDescent="0.25">
      <c r="A9" s="74" t="s">
        <v>9</v>
      </c>
      <c r="B9" s="75" t="s">
        <v>8</v>
      </c>
      <c r="C9" s="75" t="s">
        <v>7</v>
      </c>
      <c r="D9" s="76" t="s">
        <v>6</v>
      </c>
    </row>
    <row r="10" spans="1:8" ht="30" customHeight="1" x14ac:dyDescent="0.25">
      <c r="A10" s="73" t="s">
        <v>321</v>
      </c>
      <c r="B10" s="9">
        <v>2.75</v>
      </c>
      <c r="C10" s="8"/>
      <c r="D10" s="10">
        <f t="shared" ref="D10:D12" si="0">B10*C10</f>
        <v>0</v>
      </c>
    </row>
    <row r="11" spans="1:8" ht="30" customHeight="1" x14ac:dyDescent="0.25">
      <c r="A11" s="73" t="s">
        <v>322</v>
      </c>
      <c r="B11" s="9">
        <v>1.8</v>
      </c>
      <c r="C11" s="8"/>
      <c r="D11" s="10">
        <f t="shared" si="0"/>
        <v>0</v>
      </c>
    </row>
    <row r="12" spans="1:8" ht="30" customHeight="1" x14ac:dyDescent="0.25">
      <c r="A12" s="73" t="s">
        <v>181</v>
      </c>
      <c r="B12" s="9">
        <v>5.5</v>
      </c>
      <c r="C12" s="8"/>
      <c r="D12" s="10">
        <f t="shared" si="0"/>
        <v>0</v>
      </c>
    </row>
    <row r="13" spans="1:8" ht="30" customHeight="1" x14ac:dyDescent="0.25">
      <c r="A13" s="73" t="s">
        <v>324</v>
      </c>
      <c r="B13" s="9">
        <v>3.1</v>
      </c>
      <c r="C13" s="8"/>
      <c r="D13" s="10">
        <f t="shared" ref="D13:D14" si="1">B13*C13</f>
        <v>0</v>
      </c>
    </row>
    <row r="14" spans="1:8" ht="30" customHeight="1" x14ac:dyDescent="0.25">
      <c r="A14" s="73" t="s">
        <v>323</v>
      </c>
      <c r="B14" s="9">
        <v>2.25</v>
      </c>
      <c r="C14" s="8"/>
      <c r="D14" s="10">
        <f t="shared" si="1"/>
        <v>0</v>
      </c>
    </row>
    <row r="15" spans="1:8" ht="30" customHeight="1" x14ac:dyDescent="0.25">
      <c r="A15" s="73" t="s">
        <v>249</v>
      </c>
      <c r="B15" s="9">
        <v>1.25</v>
      </c>
      <c r="C15" s="8"/>
      <c r="D15" s="10">
        <f t="shared" ref="D15" si="2">B15*C15</f>
        <v>0</v>
      </c>
    </row>
    <row r="16" spans="1:8" ht="23.45" x14ac:dyDescent="0.45">
      <c r="A16" s="316" t="s">
        <v>182</v>
      </c>
      <c r="B16" s="317"/>
      <c r="C16" s="317"/>
      <c r="D16" s="77">
        <f>SUM(D10:D15)</f>
        <v>0</v>
      </c>
    </row>
    <row r="17" spans="1:8" s="6" customFormat="1" ht="39" hidden="1" customHeight="1" x14ac:dyDescent="0.35">
      <c r="A17" s="310" t="s">
        <v>229</v>
      </c>
      <c r="B17" s="311"/>
      <c r="C17" s="311"/>
      <c r="D17" s="311"/>
      <c r="E17" s="33"/>
      <c r="F17" s="35"/>
      <c r="G17" s="35"/>
      <c r="H17" s="35"/>
    </row>
    <row r="18" spans="1:8" ht="18" hidden="1" x14ac:dyDescent="0.3">
      <c r="A18" s="74" t="s">
        <v>9</v>
      </c>
      <c r="B18" s="75" t="s">
        <v>8</v>
      </c>
      <c r="C18" s="75" t="s">
        <v>7</v>
      </c>
      <c r="D18" s="76" t="s">
        <v>6</v>
      </c>
    </row>
    <row r="19" spans="1:8" ht="51" hidden="1" customHeight="1" x14ac:dyDescent="0.3">
      <c r="A19" s="73" t="s">
        <v>231</v>
      </c>
      <c r="B19" s="9"/>
      <c r="C19" s="8"/>
      <c r="D19" s="10">
        <f t="shared" ref="D19" si="3">B19*C19</f>
        <v>0</v>
      </c>
    </row>
    <row r="20" spans="1:8" ht="23.45" hidden="1" x14ac:dyDescent="0.45">
      <c r="A20" s="316" t="s">
        <v>230</v>
      </c>
      <c r="B20" s="317"/>
      <c r="C20" s="317"/>
      <c r="D20" s="77">
        <f>SUM(D19:D19)</f>
        <v>0</v>
      </c>
    </row>
    <row r="21" spans="1:8" s="6" customFormat="1" ht="39" customHeight="1" x14ac:dyDescent="0.3">
      <c r="A21" s="310" t="s">
        <v>188</v>
      </c>
      <c r="B21" s="311"/>
      <c r="C21" s="311"/>
      <c r="D21" s="311"/>
      <c r="E21" s="33"/>
      <c r="F21" s="35"/>
      <c r="G21" s="35"/>
      <c r="H21" s="35"/>
    </row>
    <row r="22" spans="1:8" ht="18.75" x14ac:dyDescent="0.25">
      <c r="A22" s="74" t="s">
        <v>9</v>
      </c>
      <c r="B22" s="75" t="s">
        <v>8</v>
      </c>
      <c r="C22" s="75" t="s">
        <v>7</v>
      </c>
      <c r="D22" s="76" t="s">
        <v>6</v>
      </c>
    </row>
    <row r="23" spans="1:8" ht="30" customHeight="1" x14ac:dyDescent="0.3">
      <c r="A23" s="73" t="s">
        <v>190</v>
      </c>
      <c r="B23" s="9">
        <v>2.8</v>
      </c>
      <c r="C23" s="8"/>
      <c r="D23" s="10">
        <f t="shared" ref="D23:D24" si="4">B23*C23</f>
        <v>0</v>
      </c>
    </row>
    <row r="24" spans="1:8" ht="30" customHeight="1" x14ac:dyDescent="0.25">
      <c r="A24" s="73" t="s">
        <v>189</v>
      </c>
      <c r="B24" s="9">
        <v>2</v>
      </c>
      <c r="C24" s="8"/>
      <c r="D24" s="10">
        <f t="shared" si="4"/>
        <v>0</v>
      </c>
    </row>
    <row r="25" spans="1:8" ht="23.45" x14ac:dyDescent="0.45">
      <c r="A25" s="316" t="s">
        <v>187</v>
      </c>
      <c r="B25" s="317"/>
      <c r="C25" s="317"/>
      <c r="D25" s="77">
        <f>SUM(D23:D24)</f>
        <v>0</v>
      </c>
    </row>
    <row r="27" spans="1:8" ht="18" x14ac:dyDescent="0.3">
      <c r="A27" s="233" t="s">
        <v>228</v>
      </c>
      <c r="B27" s="233"/>
      <c r="C27" s="233"/>
      <c r="D27" s="233"/>
    </row>
  </sheetData>
  <sheetProtection password="9C72" sheet="1" objects="1" scenarios="1" selectLockedCells="1"/>
  <mergeCells count="8">
    <mergeCell ref="A27:D27"/>
    <mergeCell ref="A1:D7"/>
    <mergeCell ref="A8:D8"/>
    <mergeCell ref="A16:C16"/>
    <mergeCell ref="A21:D21"/>
    <mergeCell ref="A25:C25"/>
    <mergeCell ref="A17:D17"/>
    <mergeCell ref="A20:C20"/>
  </mergeCells>
  <conditionalFormatting sqref="D16">
    <cfRule type="cellIs" dxfId="130" priority="18" operator="equal">
      <formula>0</formula>
    </cfRule>
  </conditionalFormatting>
  <conditionalFormatting sqref="D10 D12">
    <cfRule type="cellIs" dxfId="129" priority="17" operator="equal">
      <formula>0</formula>
    </cfRule>
  </conditionalFormatting>
  <conditionalFormatting sqref="D11">
    <cfRule type="cellIs" dxfId="128" priority="16" operator="equal">
      <formula>0</formula>
    </cfRule>
  </conditionalFormatting>
  <conditionalFormatting sqref="D13">
    <cfRule type="cellIs" dxfId="127" priority="15" operator="equal">
      <formula>0</formula>
    </cfRule>
  </conditionalFormatting>
  <conditionalFormatting sqref="D14">
    <cfRule type="cellIs" dxfId="126" priority="13" operator="equal">
      <formula>0</formula>
    </cfRule>
  </conditionalFormatting>
  <conditionalFormatting sqref="D25">
    <cfRule type="cellIs" dxfId="125" priority="12" operator="equal">
      <formula>0</formula>
    </cfRule>
  </conditionalFormatting>
  <conditionalFormatting sqref="D23">
    <cfRule type="cellIs" dxfId="124" priority="11" operator="equal">
      <formula>0</formula>
    </cfRule>
  </conditionalFormatting>
  <conditionalFormatting sqref="D24">
    <cfRule type="cellIs" dxfId="123" priority="10" operator="equal">
      <formula>0</formula>
    </cfRule>
  </conditionalFormatting>
  <conditionalFormatting sqref="D20">
    <cfRule type="cellIs" dxfId="122" priority="6" operator="equal">
      <formula>0</formula>
    </cfRule>
  </conditionalFormatting>
  <conditionalFormatting sqref="D19">
    <cfRule type="cellIs" dxfId="121" priority="5" operator="equal">
      <formula>0</formula>
    </cfRule>
  </conditionalFormatting>
  <conditionalFormatting sqref="D15">
    <cfRule type="cellIs" dxfId="120" priority="1" operator="equal">
      <formula>0</formula>
    </cfRule>
  </conditionalFormatting>
  <hyperlinks>
    <hyperlink ref="A27:D27"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H17"/>
  <sheetViews>
    <sheetView zoomScale="90" zoomScaleNormal="90" workbookViewId="0">
      <selection activeCell="C14" sqref="C14"/>
    </sheetView>
  </sheetViews>
  <sheetFormatPr baseColWidth="10" defaultColWidth="11.42578125" defaultRowHeight="15.75" x14ac:dyDescent="0.25"/>
  <cols>
    <col min="1" max="1" width="95.5703125" style="1" customWidth="1"/>
    <col min="2" max="4" width="13.5703125" style="2" customWidth="1"/>
    <col min="5" max="5" width="41.42578125" style="1" customWidth="1"/>
    <col min="6" max="8" width="9.5703125" style="1" customWidth="1"/>
    <col min="9" max="16384" width="11.42578125" style="1"/>
  </cols>
  <sheetData>
    <row r="1" spans="1:8" s="6" customFormat="1" ht="18.75" x14ac:dyDescent="0.3">
      <c r="A1" s="265" t="s">
        <v>205</v>
      </c>
      <c r="B1" s="266"/>
      <c r="C1" s="266"/>
      <c r="D1" s="266"/>
    </row>
    <row r="2" spans="1:8" s="6" customFormat="1" ht="26.25" x14ac:dyDescent="0.4">
      <c r="A2" s="267"/>
      <c r="B2" s="266"/>
      <c r="C2" s="266"/>
      <c r="D2" s="266"/>
      <c r="E2" s="31"/>
      <c r="F2" s="31"/>
      <c r="G2" s="31"/>
      <c r="H2" s="31"/>
    </row>
    <row r="3" spans="1:8" s="6" customFormat="1" ht="2.25" customHeight="1" x14ac:dyDescent="0.4">
      <c r="A3" s="267"/>
      <c r="B3" s="266"/>
      <c r="C3" s="266"/>
      <c r="D3" s="266"/>
      <c r="E3" s="31"/>
      <c r="F3" s="31"/>
      <c r="G3" s="31"/>
      <c r="H3" s="31"/>
    </row>
    <row r="4" spans="1:8" s="6" customFormat="1" ht="15" hidden="1" customHeight="1" x14ac:dyDescent="0.5">
      <c r="A4" s="267"/>
      <c r="B4" s="266"/>
      <c r="C4" s="266"/>
      <c r="D4" s="266"/>
      <c r="E4" s="31"/>
      <c r="F4" s="31"/>
      <c r="G4" s="31"/>
      <c r="H4" s="31"/>
    </row>
    <row r="5" spans="1:8" s="6" customFormat="1" ht="18.75" hidden="1" customHeight="1" x14ac:dyDescent="0.35">
      <c r="A5" s="267"/>
      <c r="B5" s="266"/>
      <c r="C5" s="266"/>
      <c r="D5" s="266"/>
      <c r="E5" s="32"/>
      <c r="F5" s="34"/>
      <c r="G5" s="34"/>
      <c r="H5" s="34"/>
    </row>
    <row r="6" spans="1:8" s="6" customFormat="1" ht="18.75" hidden="1" customHeight="1" x14ac:dyDescent="0.35">
      <c r="A6" s="267"/>
      <c r="B6" s="266"/>
      <c r="C6" s="266"/>
      <c r="D6" s="266"/>
      <c r="E6" s="33"/>
      <c r="F6" s="35"/>
      <c r="G6" s="35"/>
      <c r="H6" s="35"/>
    </row>
    <row r="7" spans="1:8" s="6" customFormat="1" ht="18.75" hidden="1" customHeight="1" x14ac:dyDescent="0.35">
      <c r="A7" s="267"/>
      <c r="B7" s="266"/>
      <c r="C7" s="266"/>
      <c r="D7" s="266"/>
      <c r="E7" s="33"/>
      <c r="F7" s="35"/>
      <c r="G7" s="35"/>
      <c r="H7" s="35"/>
    </row>
    <row r="8" spans="1:8" s="6" customFormat="1" ht="84" customHeight="1" x14ac:dyDescent="0.3">
      <c r="A8" s="310" t="s">
        <v>208</v>
      </c>
      <c r="B8" s="311"/>
      <c r="C8" s="311"/>
      <c r="D8" s="311"/>
      <c r="E8" s="33"/>
      <c r="F8" s="35"/>
      <c r="G8" s="35"/>
      <c r="H8" s="35"/>
    </row>
    <row r="9" spans="1:8" ht="18.75" x14ac:dyDescent="0.25">
      <c r="A9" s="70" t="s">
        <v>207</v>
      </c>
      <c r="B9" s="71" t="s">
        <v>8</v>
      </c>
      <c r="C9" s="71" t="s">
        <v>7</v>
      </c>
      <c r="D9" s="117" t="s">
        <v>6</v>
      </c>
    </row>
    <row r="10" spans="1:8" ht="36" customHeight="1" x14ac:dyDescent="0.25">
      <c r="A10" s="73" t="s">
        <v>250</v>
      </c>
      <c r="B10" s="9">
        <v>25</v>
      </c>
      <c r="C10" s="8"/>
      <c r="D10" s="10">
        <f t="shared" ref="D10" si="0">B10*C10</f>
        <v>0</v>
      </c>
    </row>
    <row r="11" spans="1:8" ht="36" customHeight="1" x14ac:dyDescent="0.25">
      <c r="A11" s="73" t="s">
        <v>251</v>
      </c>
      <c r="B11" s="9">
        <v>25</v>
      </c>
      <c r="C11" s="8"/>
      <c r="D11" s="10">
        <f t="shared" ref="D11:D13" si="1">B11*C11</f>
        <v>0</v>
      </c>
    </row>
    <row r="12" spans="1:8" ht="46.5" customHeight="1" x14ac:dyDescent="0.25">
      <c r="A12" s="73" t="s">
        <v>252</v>
      </c>
      <c r="B12" s="9">
        <v>25</v>
      </c>
      <c r="C12" s="8"/>
      <c r="D12" s="10">
        <f t="shared" ref="D12" si="2">B12*C12</f>
        <v>0</v>
      </c>
    </row>
    <row r="13" spans="1:8" ht="45.75" customHeight="1" x14ac:dyDescent="0.25">
      <c r="A13" s="73" t="s">
        <v>253</v>
      </c>
      <c r="B13" s="9">
        <v>25</v>
      </c>
      <c r="C13" s="8"/>
      <c r="D13" s="10">
        <f t="shared" si="1"/>
        <v>0</v>
      </c>
    </row>
    <row r="14" spans="1:8" ht="45.75" customHeight="1" x14ac:dyDescent="0.25">
      <c r="A14" s="73" t="s">
        <v>288</v>
      </c>
      <c r="B14" s="9">
        <v>25</v>
      </c>
      <c r="C14" s="8"/>
      <c r="D14" s="10">
        <f t="shared" ref="D14" si="3">B14*C14</f>
        <v>0</v>
      </c>
    </row>
    <row r="15" spans="1:8" ht="23.45" x14ac:dyDescent="0.45">
      <c r="A15" s="318" t="s">
        <v>191</v>
      </c>
      <c r="B15" s="319"/>
      <c r="C15" s="319"/>
      <c r="D15" s="72">
        <f>SUM(D10:D14)</f>
        <v>0</v>
      </c>
    </row>
    <row r="17" spans="1:4" ht="18" x14ac:dyDescent="0.3">
      <c r="A17" s="233" t="s">
        <v>228</v>
      </c>
      <c r="B17" s="233"/>
      <c r="C17" s="233"/>
      <c r="D17" s="233"/>
    </row>
  </sheetData>
  <sheetProtection password="9C72" sheet="1" objects="1" scenarios="1" selectLockedCells="1"/>
  <mergeCells count="4">
    <mergeCell ref="A1:D7"/>
    <mergeCell ref="A8:D8"/>
    <mergeCell ref="A15:C15"/>
    <mergeCell ref="A17:D17"/>
  </mergeCells>
  <conditionalFormatting sqref="D15">
    <cfRule type="cellIs" dxfId="119" priority="7" operator="equal">
      <formula>0</formula>
    </cfRule>
  </conditionalFormatting>
  <conditionalFormatting sqref="D10">
    <cfRule type="cellIs" dxfId="118" priority="6" operator="equal">
      <formula>0</formula>
    </cfRule>
  </conditionalFormatting>
  <conditionalFormatting sqref="D11">
    <cfRule type="cellIs" dxfId="117" priority="4" operator="equal">
      <formula>0</formula>
    </cfRule>
  </conditionalFormatting>
  <conditionalFormatting sqref="D13">
    <cfRule type="cellIs" dxfId="116" priority="3" operator="equal">
      <formula>0</formula>
    </cfRule>
  </conditionalFormatting>
  <conditionalFormatting sqref="D12">
    <cfRule type="cellIs" dxfId="115" priority="2" operator="equal">
      <formula>0</formula>
    </cfRule>
  </conditionalFormatting>
  <conditionalFormatting sqref="D14">
    <cfRule type="cellIs" dxfId="114" priority="1" operator="equal">
      <formula>0</formula>
    </cfRule>
  </conditionalFormatting>
  <hyperlinks>
    <hyperlink ref="A17:D17"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H14"/>
  <sheetViews>
    <sheetView zoomScale="90" zoomScaleNormal="90" workbookViewId="0">
      <selection activeCell="C11" sqref="C11"/>
    </sheetView>
  </sheetViews>
  <sheetFormatPr baseColWidth="10" defaultColWidth="11.42578125" defaultRowHeight="15.75" x14ac:dyDescent="0.25"/>
  <cols>
    <col min="1" max="1" width="95.5703125" style="1" customWidth="1"/>
    <col min="2" max="4" width="13.5703125" style="2" customWidth="1"/>
    <col min="5" max="5" width="41.42578125" style="1" customWidth="1"/>
    <col min="6" max="8" width="9.5703125" style="1" customWidth="1"/>
    <col min="9" max="16384" width="11.42578125" style="1"/>
  </cols>
  <sheetData>
    <row r="1" spans="1:8" s="6" customFormat="1" ht="18.75" x14ac:dyDescent="0.3">
      <c r="A1" s="265" t="s">
        <v>202</v>
      </c>
      <c r="B1" s="266"/>
      <c r="C1" s="266"/>
      <c r="D1" s="266"/>
    </row>
    <row r="2" spans="1:8" s="6" customFormat="1" ht="26.25" x14ac:dyDescent="0.4">
      <c r="A2" s="267"/>
      <c r="B2" s="266"/>
      <c r="C2" s="266"/>
      <c r="D2" s="266"/>
      <c r="E2" s="31"/>
      <c r="F2" s="31"/>
      <c r="G2" s="31"/>
      <c r="H2" s="31"/>
    </row>
    <row r="3" spans="1:8" s="6" customFormat="1" ht="2.25" customHeight="1" x14ac:dyDescent="0.4">
      <c r="A3" s="267"/>
      <c r="B3" s="266"/>
      <c r="C3" s="266"/>
      <c r="D3" s="266"/>
      <c r="E3" s="31"/>
      <c r="F3" s="31"/>
      <c r="G3" s="31"/>
      <c r="H3" s="31"/>
    </row>
    <row r="4" spans="1:8" s="6" customFormat="1" ht="15" hidden="1" customHeight="1" x14ac:dyDescent="0.5">
      <c r="A4" s="267"/>
      <c r="B4" s="266"/>
      <c r="C4" s="266"/>
      <c r="D4" s="266"/>
      <c r="E4" s="31"/>
      <c r="F4" s="31"/>
      <c r="G4" s="31"/>
      <c r="H4" s="31"/>
    </row>
    <row r="5" spans="1:8" s="6" customFormat="1" ht="18.75" hidden="1" customHeight="1" x14ac:dyDescent="0.35">
      <c r="A5" s="267"/>
      <c r="B5" s="266"/>
      <c r="C5" s="266"/>
      <c r="D5" s="266"/>
      <c r="E5" s="32"/>
      <c r="F5" s="34"/>
      <c r="G5" s="34"/>
      <c r="H5" s="34"/>
    </row>
    <row r="6" spans="1:8" s="6" customFormat="1" ht="18.75" hidden="1" customHeight="1" x14ac:dyDescent="0.35">
      <c r="A6" s="267"/>
      <c r="B6" s="266"/>
      <c r="C6" s="266"/>
      <c r="D6" s="266"/>
      <c r="E6" s="33"/>
      <c r="F6" s="35"/>
      <c r="G6" s="35"/>
      <c r="H6" s="35"/>
    </row>
    <row r="7" spans="1:8" s="6" customFormat="1" ht="18.75" hidden="1" customHeight="1" x14ac:dyDescent="0.35">
      <c r="A7" s="267"/>
      <c r="B7" s="266"/>
      <c r="C7" s="266"/>
      <c r="D7" s="266"/>
      <c r="E7" s="33"/>
      <c r="F7" s="35"/>
      <c r="G7" s="35"/>
      <c r="H7" s="35"/>
    </row>
    <row r="8" spans="1:8" s="6" customFormat="1" ht="39" customHeight="1" x14ac:dyDescent="0.3">
      <c r="A8" s="310" t="s">
        <v>211</v>
      </c>
      <c r="B8" s="311"/>
      <c r="C8" s="311"/>
      <c r="D8" s="311"/>
      <c r="E8" s="33"/>
      <c r="F8" s="35"/>
      <c r="G8" s="35"/>
      <c r="H8" s="35"/>
    </row>
    <row r="9" spans="1:8" ht="18.75" x14ac:dyDescent="0.25">
      <c r="A9" s="114" t="s">
        <v>9</v>
      </c>
      <c r="B9" s="115" t="s">
        <v>8</v>
      </c>
      <c r="C9" s="115" t="s">
        <v>7</v>
      </c>
      <c r="D9" s="116" t="s">
        <v>6</v>
      </c>
    </row>
    <row r="10" spans="1:8" ht="36" customHeight="1" x14ac:dyDescent="0.3">
      <c r="A10" s="73" t="s">
        <v>212</v>
      </c>
      <c r="B10" s="9">
        <v>5</v>
      </c>
      <c r="C10" s="8"/>
      <c r="D10" s="10">
        <f t="shared" ref="D10" si="0">B10*C10</f>
        <v>0</v>
      </c>
    </row>
    <row r="11" spans="1:8" ht="36" customHeight="1" x14ac:dyDescent="0.25">
      <c r="A11" s="73" t="s">
        <v>243</v>
      </c>
      <c r="B11" s="9">
        <v>5</v>
      </c>
      <c r="C11" s="8"/>
      <c r="D11" s="10">
        <f t="shared" ref="D11" si="1">B11*C11</f>
        <v>0</v>
      </c>
    </row>
    <row r="12" spans="1:8" ht="23.45" x14ac:dyDescent="0.45">
      <c r="A12" s="320" t="s">
        <v>210</v>
      </c>
      <c r="B12" s="321"/>
      <c r="C12" s="321"/>
      <c r="D12" s="78">
        <f>SUM(D10:D11)</f>
        <v>0</v>
      </c>
    </row>
    <row r="14" spans="1:8" ht="18" x14ac:dyDescent="0.3">
      <c r="A14" s="233" t="s">
        <v>228</v>
      </c>
      <c r="B14" s="233"/>
      <c r="C14" s="233"/>
      <c r="D14" s="233"/>
    </row>
  </sheetData>
  <sheetProtection password="9C72" sheet="1" objects="1" scenarios="1" selectLockedCells="1"/>
  <mergeCells count="4">
    <mergeCell ref="A1:D7"/>
    <mergeCell ref="A8:D8"/>
    <mergeCell ref="A12:C12"/>
    <mergeCell ref="A14:D14"/>
  </mergeCells>
  <conditionalFormatting sqref="D12">
    <cfRule type="cellIs" dxfId="113" priority="6" operator="equal">
      <formula>0</formula>
    </cfRule>
  </conditionalFormatting>
  <conditionalFormatting sqref="D10">
    <cfRule type="cellIs" dxfId="112" priority="5" operator="equal">
      <formula>0</formula>
    </cfRule>
  </conditionalFormatting>
  <conditionalFormatting sqref="D11">
    <cfRule type="cellIs" dxfId="111" priority="1" operator="equal">
      <formula>0</formula>
    </cfRule>
  </conditionalFormatting>
  <hyperlinks>
    <hyperlink ref="A14:D14"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H31"/>
  <sheetViews>
    <sheetView topLeftCell="A20" zoomScale="90" zoomScaleNormal="90" workbookViewId="0">
      <selection activeCell="C24" sqref="C24:C25"/>
    </sheetView>
  </sheetViews>
  <sheetFormatPr baseColWidth="10" defaultColWidth="11.42578125" defaultRowHeight="15.75" x14ac:dyDescent="0.25"/>
  <cols>
    <col min="1" max="1" width="95.5703125" style="1" customWidth="1"/>
    <col min="2" max="4" width="13.5703125" style="2" customWidth="1"/>
    <col min="5" max="5" width="41.42578125" style="1" customWidth="1"/>
    <col min="6" max="8" width="9.5703125" style="1" customWidth="1"/>
    <col min="9" max="16384" width="11.42578125" style="1"/>
  </cols>
  <sheetData>
    <row r="1" spans="1:8" s="6" customFormat="1" ht="18.75" x14ac:dyDescent="0.3">
      <c r="A1" s="265" t="s">
        <v>221</v>
      </c>
      <c r="B1" s="266"/>
      <c r="C1" s="266"/>
      <c r="D1" s="266"/>
    </row>
    <row r="2" spans="1:8" s="6" customFormat="1" ht="26.25" x14ac:dyDescent="0.4">
      <c r="A2" s="267"/>
      <c r="B2" s="266"/>
      <c r="C2" s="266"/>
      <c r="D2" s="266"/>
      <c r="E2" s="31"/>
      <c r="F2" s="31"/>
      <c r="G2" s="31"/>
      <c r="H2" s="31"/>
    </row>
    <row r="3" spans="1:8" s="6" customFormat="1" ht="2.25" customHeight="1" x14ac:dyDescent="0.4">
      <c r="A3" s="267"/>
      <c r="B3" s="266"/>
      <c r="C3" s="266"/>
      <c r="D3" s="266"/>
      <c r="E3" s="31"/>
      <c r="F3" s="31"/>
      <c r="G3" s="31"/>
      <c r="H3" s="31"/>
    </row>
    <row r="4" spans="1:8" s="6" customFormat="1" ht="15" hidden="1" customHeight="1" x14ac:dyDescent="0.5">
      <c r="A4" s="267"/>
      <c r="B4" s="266"/>
      <c r="C4" s="266"/>
      <c r="D4" s="266"/>
      <c r="E4" s="31"/>
      <c r="F4" s="31"/>
      <c r="G4" s="31"/>
      <c r="H4" s="31"/>
    </row>
    <row r="5" spans="1:8" s="6" customFormat="1" ht="18.75" hidden="1" customHeight="1" x14ac:dyDescent="0.35">
      <c r="A5" s="267"/>
      <c r="B5" s="266"/>
      <c r="C5" s="266"/>
      <c r="D5" s="266"/>
      <c r="E5" s="32"/>
      <c r="F5" s="34"/>
      <c r="G5" s="34"/>
      <c r="H5" s="34"/>
    </row>
    <row r="6" spans="1:8" s="6" customFormat="1" ht="18.75" hidden="1" customHeight="1" x14ac:dyDescent="0.35">
      <c r="A6" s="267"/>
      <c r="B6" s="266"/>
      <c r="C6" s="266"/>
      <c r="D6" s="266"/>
      <c r="E6" s="33"/>
      <c r="F6" s="35"/>
      <c r="G6" s="35"/>
      <c r="H6" s="35"/>
    </row>
    <row r="7" spans="1:8" s="6" customFormat="1" ht="18.75" hidden="1" customHeight="1" x14ac:dyDescent="0.35">
      <c r="A7" s="267"/>
      <c r="B7" s="266"/>
      <c r="C7" s="266"/>
      <c r="D7" s="266"/>
      <c r="E7" s="33"/>
      <c r="F7" s="35"/>
      <c r="G7" s="35"/>
      <c r="H7" s="35"/>
    </row>
    <row r="8" spans="1:8" s="6" customFormat="1" ht="84.75" customHeight="1" x14ac:dyDescent="0.3">
      <c r="A8" s="310" t="s">
        <v>222</v>
      </c>
      <c r="B8" s="311"/>
      <c r="C8" s="311"/>
      <c r="D8" s="311"/>
      <c r="E8" s="33"/>
      <c r="F8" s="35"/>
      <c r="G8" s="35"/>
      <c r="H8" s="35"/>
    </row>
    <row r="9" spans="1:8" ht="18.75" x14ac:dyDescent="0.25">
      <c r="A9" s="163" t="s">
        <v>9</v>
      </c>
      <c r="B9" s="164" t="s">
        <v>8</v>
      </c>
      <c r="C9" s="164" t="s">
        <v>7</v>
      </c>
      <c r="D9" s="165" t="s">
        <v>6</v>
      </c>
    </row>
    <row r="10" spans="1:8" ht="36" customHeight="1" x14ac:dyDescent="0.3">
      <c r="A10" s="166" t="s">
        <v>277</v>
      </c>
      <c r="B10" s="9">
        <v>23.8</v>
      </c>
      <c r="C10" s="8"/>
      <c r="D10" s="9">
        <f t="shared" ref="D10:D28" si="0">B10*C10</f>
        <v>0</v>
      </c>
    </row>
    <row r="11" spans="1:8" ht="83.25" customHeight="1" x14ac:dyDescent="0.3">
      <c r="A11" s="166" t="s">
        <v>276</v>
      </c>
      <c r="B11" s="9">
        <v>19.3</v>
      </c>
      <c r="C11" s="8"/>
      <c r="D11" s="9">
        <f t="shared" si="0"/>
        <v>0</v>
      </c>
    </row>
    <row r="12" spans="1:8" ht="36" customHeight="1" x14ac:dyDescent="0.25">
      <c r="A12" s="167" t="s">
        <v>265</v>
      </c>
      <c r="B12" s="9">
        <v>4.2</v>
      </c>
      <c r="C12" s="8"/>
      <c r="D12" s="9">
        <f t="shared" ref="D12" si="1">B12*C12</f>
        <v>0</v>
      </c>
    </row>
    <row r="13" spans="1:8" ht="36" customHeight="1" x14ac:dyDescent="0.25">
      <c r="A13" s="122" t="s">
        <v>214</v>
      </c>
      <c r="B13" s="9">
        <v>3.9</v>
      </c>
      <c r="C13" s="8"/>
      <c r="D13" s="10">
        <f t="shared" si="0"/>
        <v>0</v>
      </c>
    </row>
    <row r="14" spans="1:8" ht="36" customHeight="1" x14ac:dyDescent="0.25">
      <c r="A14" s="122" t="s">
        <v>266</v>
      </c>
      <c r="B14" s="9">
        <v>3.9</v>
      </c>
      <c r="C14" s="8"/>
      <c r="D14" s="10">
        <f t="shared" ref="D14" si="2">B14*C14</f>
        <v>0</v>
      </c>
    </row>
    <row r="15" spans="1:8" ht="36" customHeight="1" x14ac:dyDescent="0.25">
      <c r="A15" s="122" t="s">
        <v>267</v>
      </c>
      <c r="B15" s="9">
        <v>3.9</v>
      </c>
      <c r="C15" s="8"/>
      <c r="D15" s="10">
        <f t="shared" ref="D15" si="3">B15*C15</f>
        <v>0</v>
      </c>
    </row>
    <row r="16" spans="1:8" ht="36" customHeight="1" x14ac:dyDescent="0.25">
      <c r="A16" s="122" t="s">
        <v>215</v>
      </c>
      <c r="B16" s="9">
        <v>4.9000000000000004</v>
      </c>
      <c r="C16" s="8"/>
      <c r="D16" s="10">
        <f t="shared" si="0"/>
        <v>0</v>
      </c>
    </row>
    <row r="17" spans="1:4" ht="36" customHeight="1" x14ac:dyDescent="0.25">
      <c r="A17" s="122" t="s">
        <v>268</v>
      </c>
      <c r="B17" s="9">
        <v>4.9000000000000004</v>
      </c>
      <c r="C17" s="8"/>
      <c r="D17" s="10">
        <f t="shared" ref="D17" si="4">B17*C17</f>
        <v>0</v>
      </c>
    </row>
    <row r="18" spans="1:4" ht="36" customHeight="1" x14ac:dyDescent="0.3">
      <c r="A18" s="122" t="s">
        <v>216</v>
      </c>
      <c r="B18" s="9">
        <v>3.9</v>
      </c>
      <c r="C18" s="8"/>
      <c r="D18" s="10">
        <f t="shared" si="0"/>
        <v>0</v>
      </c>
    </row>
    <row r="19" spans="1:4" ht="36" customHeight="1" x14ac:dyDescent="0.25">
      <c r="A19" s="122" t="s">
        <v>217</v>
      </c>
      <c r="B19" s="9">
        <v>7.3</v>
      </c>
      <c r="C19" s="8"/>
      <c r="D19" s="10">
        <f t="shared" si="0"/>
        <v>0</v>
      </c>
    </row>
    <row r="20" spans="1:4" ht="36" customHeight="1" x14ac:dyDescent="0.25">
      <c r="A20" s="122" t="s">
        <v>269</v>
      </c>
      <c r="B20" s="9">
        <v>6.9</v>
      </c>
      <c r="C20" s="8"/>
      <c r="D20" s="10">
        <f t="shared" si="0"/>
        <v>0</v>
      </c>
    </row>
    <row r="21" spans="1:4" ht="36" customHeight="1" x14ac:dyDescent="0.25">
      <c r="A21" s="122" t="s">
        <v>270</v>
      </c>
      <c r="B21" s="9">
        <v>4.3</v>
      </c>
      <c r="C21" s="8"/>
      <c r="D21" s="10">
        <f t="shared" si="0"/>
        <v>0</v>
      </c>
    </row>
    <row r="22" spans="1:4" ht="36" customHeight="1" x14ac:dyDescent="0.25">
      <c r="A22" s="122" t="s">
        <v>271</v>
      </c>
      <c r="B22" s="9">
        <v>6.9</v>
      </c>
      <c r="C22" s="8"/>
      <c r="D22" s="10">
        <f t="shared" si="0"/>
        <v>0</v>
      </c>
    </row>
    <row r="23" spans="1:4" ht="36" customHeight="1" x14ac:dyDescent="0.25">
      <c r="A23" s="122" t="s">
        <v>272</v>
      </c>
      <c r="B23" s="9">
        <v>6.9</v>
      </c>
      <c r="C23" s="8"/>
      <c r="D23" s="10">
        <f t="shared" si="0"/>
        <v>0</v>
      </c>
    </row>
    <row r="24" spans="1:4" ht="36" customHeight="1" x14ac:dyDescent="0.25">
      <c r="A24" s="122" t="s">
        <v>273</v>
      </c>
      <c r="B24" s="9">
        <v>5.8</v>
      </c>
      <c r="C24" s="8"/>
      <c r="D24" s="10">
        <f t="shared" si="0"/>
        <v>0</v>
      </c>
    </row>
    <row r="25" spans="1:4" ht="36" customHeight="1" x14ac:dyDescent="0.25">
      <c r="A25" s="122" t="s">
        <v>274</v>
      </c>
      <c r="B25" s="9">
        <v>5.8</v>
      </c>
      <c r="C25" s="8"/>
      <c r="D25" s="10">
        <f t="shared" ref="D25" si="5">B25*C25</f>
        <v>0</v>
      </c>
    </row>
    <row r="26" spans="1:4" ht="36" customHeight="1" x14ac:dyDescent="0.25">
      <c r="A26" s="122" t="s">
        <v>275</v>
      </c>
      <c r="B26" s="9">
        <v>5.8</v>
      </c>
      <c r="C26" s="8"/>
      <c r="D26" s="10">
        <f t="shared" ref="D26" si="6">B26*C26</f>
        <v>0</v>
      </c>
    </row>
    <row r="27" spans="1:4" ht="36" customHeight="1" x14ac:dyDescent="0.25">
      <c r="A27" s="122" t="s">
        <v>218</v>
      </c>
      <c r="B27" s="9">
        <v>5</v>
      </c>
      <c r="C27" s="8"/>
      <c r="D27" s="10">
        <f t="shared" si="0"/>
        <v>0</v>
      </c>
    </row>
    <row r="28" spans="1:4" ht="75.75" hidden="1" customHeight="1" x14ac:dyDescent="0.3">
      <c r="A28" s="123" t="s">
        <v>220</v>
      </c>
      <c r="B28" s="124">
        <v>37</v>
      </c>
      <c r="C28" s="125"/>
      <c r="D28" s="10">
        <f t="shared" si="0"/>
        <v>0</v>
      </c>
    </row>
    <row r="29" spans="1:4" ht="23.45" x14ac:dyDescent="0.45">
      <c r="A29" s="322" t="s">
        <v>219</v>
      </c>
      <c r="B29" s="323"/>
      <c r="C29" s="323"/>
      <c r="D29" s="121">
        <f>SUM(D10:D27)</f>
        <v>0</v>
      </c>
    </row>
    <row r="31" spans="1:4" ht="18" x14ac:dyDescent="0.3">
      <c r="A31" s="233" t="s">
        <v>228</v>
      </c>
      <c r="B31" s="233"/>
      <c r="C31" s="233"/>
      <c r="D31" s="233"/>
    </row>
  </sheetData>
  <sheetProtection password="9C72" sheet="1" objects="1" scenarios="1" selectLockedCells="1"/>
  <mergeCells count="4">
    <mergeCell ref="A1:D7"/>
    <mergeCell ref="A8:D8"/>
    <mergeCell ref="A29:C29"/>
    <mergeCell ref="A31:D31"/>
  </mergeCells>
  <conditionalFormatting sqref="D29">
    <cfRule type="cellIs" dxfId="110" priority="12" operator="equal">
      <formula>0</formula>
    </cfRule>
  </conditionalFormatting>
  <conditionalFormatting sqref="D10">
    <cfRule type="cellIs" dxfId="109" priority="11" operator="equal">
      <formula>0</formula>
    </cfRule>
  </conditionalFormatting>
  <conditionalFormatting sqref="D11 D13 D16 D18:D24 D27:D28">
    <cfRule type="cellIs" dxfId="108" priority="7" operator="equal">
      <formula>0</formula>
    </cfRule>
  </conditionalFormatting>
  <conditionalFormatting sqref="D12">
    <cfRule type="cellIs" dxfId="107" priority="6" operator="equal">
      <formula>0</formula>
    </cfRule>
  </conditionalFormatting>
  <conditionalFormatting sqref="D14">
    <cfRule type="cellIs" dxfId="106" priority="5" operator="equal">
      <formula>0</formula>
    </cfRule>
  </conditionalFormatting>
  <conditionalFormatting sqref="D15">
    <cfRule type="cellIs" dxfId="105" priority="4" operator="equal">
      <formula>0</formula>
    </cfRule>
  </conditionalFormatting>
  <conditionalFormatting sqref="D17">
    <cfRule type="cellIs" dxfId="104" priority="3" operator="equal">
      <formula>0</formula>
    </cfRule>
  </conditionalFormatting>
  <conditionalFormatting sqref="D26">
    <cfRule type="cellIs" dxfId="103" priority="2" operator="equal">
      <formula>0</formula>
    </cfRule>
  </conditionalFormatting>
  <conditionalFormatting sqref="D25">
    <cfRule type="cellIs" dxfId="102" priority="1" operator="equal">
      <formula>0</formula>
    </cfRule>
  </conditionalFormatting>
  <hyperlinks>
    <hyperlink ref="A31:D31" location="'Bon de commande'!Zone_d_impression" display="RETOUR SUR LA PAGE PRINCIPALE DU BON DE COMMANDE"/>
  </hyperlinks>
  <pageMargins left="0.25" right="0.25"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47</vt:i4>
      </vt:variant>
    </vt:vector>
  </HeadingPairs>
  <TitlesOfParts>
    <vt:vector size="59" baseType="lpstr">
      <vt:lpstr>Bon de commande</vt:lpstr>
      <vt:lpstr>Produits locaux IDF</vt:lpstr>
      <vt:lpstr>Colis viande</vt:lpstr>
      <vt:lpstr>Colis poisson</vt:lpstr>
      <vt:lpstr>Pain</vt:lpstr>
      <vt:lpstr>Fruits &amp; légumes locaux</vt:lpstr>
      <vt:lpstr>Colis Fromages</vt:lpstr>
      <vt:lpstr>Produits d'Auvergne</vt:lpstr>
      <vt:lpstr>Produits de Sicile</vt:lpstr>
      <vt:lpstr>Plantes &amp; Fleurs</vt:lpstr>
      <vt:lpstr>Cuisine créole</vt:lpstr>
      <vt:lpstr>Résumé</vt:lpstr>
      <vt:lpstr>adresse</vt:lpstr>
      <vt:lpstr>auvergne</vt:lpstr>
      <vt:lpstr>boisson</vt:lpstr>
      <vt:lpstr>boucherie</vt:lpstr>
      <vt:lpstr>commentaire</vt:lpstr>
      <vt:lpstr>cond</vt:lpstr>
      <vt:lpstr>espace</vt:lpstr>
      <vt:lpstr>frais</vt:lpstr>
      <vt:lpstr>from</vt:lpstr>
      <vt:lpstr>jour</vt:lpstr>
      <vt:lpstr>leg</vt:lpstr>
      <vt:lpstr>mail</vt:lpstr>
      <vt:lpstr>miel</vt:lpstr>
      <vt:lpstr>nom</vt:lpstr>
      <vt:lpstr>pain</vt:lpstr>
      <vt:lpstr>pay</vt:lpstr>
      <vt:lpstr>poisson</vt:lpstr>
      <vt:lpstr>sale</vt:lpstr>
      <vt:lpstr>sicile</vt:lpstr>
      <vt:lpstr>sucre</vt:lpstr>
      <vt:lpstr>tel</vt:lpstr>
      <vt:lpstr>tot</vt:lpstr>
      <vt:lpstr>totauvergne</vt:lpstr>
      <vt:lpstr>totboisson</vt:lpstr>
      <vt:lpstr>totboucherie</vt:lpstr>
      <vt:lpstr>totcond</vt:lpstr>
      <vt:lpstr>totfrais</vt:lpstr>
      <vt:lpstr>totfrom</vt:lpstr>
      <vt:lpstr>totleg</vt:lpstr>
      <vt:lpstr>totmiel</vt:lpstr>
      <vt:lpstr>totpain</vt:lpstr>
      <vt:lpstr>totpoisson</vt:lpstr>
      <vt:lpstr>totsale</vt:lpstr>
      <vt:lpstr>totsicile</vt:lpstr>
      <vt:lpstr>totsucre</vt:lpstr>
      <vt:lpstr>type</vt:lpstr>
      <vt:lpstr>'Bon de commande'!Zone_d_impression</vt:lpstr>
      <vt:lpstr>'Colis Fromages'!Zone_d_impression</vt:lpstr>
      <vt:lpstr>'Colis poisson'!Zone_d_impression</vt:lpstr>
      <vt:lpstr>'Colis viande'!Zone_d_impression</vt:lpstr>
      <vt:lpstr>'Fruits &amp; légumes locaux'!Zone_d_impression</vt:lpstr>
      <vt:lpstr>Pain!Zone_d_impression</vt:lpstr>
      <vt:lpstr>'Plantes &amp; Fleurs'!Zone_d_impression</vt:lpstr>
      <vt:lpstr>'Produits d''Auvergne'!Zone_d_impression</vt:lpstr>
      <vt:lpstr>'Produits de Sicile'!Zone_d_impression</vt:lpstr>
      <vt:lpstr>'Produits locaux IDF'!Zone_d_impression</vt:lpstr>
      <vt:lpstr>Résumé!Zone_d_impression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Acros conseil</dc:creator>
  <cp:lastModifiedBy>Acros conseil</cp:lastModifiedBy>
  <cp:lastPrinted>2020-03-28T10:33:28Z</cp:lastPrinted>
  <dcterms:created xsi:type="dcterms:W3CDTF">2019-12-18T11:47:56Z</dcterms:created>
  <dcterms:modified xsi:type="dcterms:W3CDTF">2020-05-03T06:59:30Z</dcterms:modified>
</cp:coreProperties>
</file>