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6515" windowHeight="6225" activeTab="1"/>
  </bookViews>
  <sheets>
    <sheet name="Législatives 2017 - Tour 1" sheetId="1" r:id="rId1"/>
    <sheet name="Législatives 2017 - Tour 2" sheetId="2" r:id="rId2"/>
  </sheets>
  <calcPr calcId="144525"/>
</workbook>
</file>

<file path=xl/calcChain.xml><?xml version="1.0" encoding="utf-8"?>
<calcChain xmlns="http://schemas.openxmlformats.org/spreadsheetml/2006/main">
  <c r="F13" i="2" l="1"/>
  <c r="F15" i="2" s="1"/>
  <c r="D8" i="2"/>
  <c r="D7" i="2" s="1"/>
  <c r="G10" i="2"/>
  <c r="F12" i="2"/>
  <c r="E12" i="2"/>
  <c r="D12" i="2"/>
  <c r="G11" i="2"/>
  <c r="G6" i="2"/>
  <c r="G5" i="2"/>
  <c r="C5" i="2" s="1"/>
  <c r="G8" i="2" l="1"/>
  <c r="D13" i="2"/>
  <c r="D15" i="2" s="1"/>
  <c r="G12" i="2"/>
  <c r="E7" i="2"/>
  <c r="C6" i="2"/>
  <c r="E13" i="2"/>
  <c r="E15" i="2" s="1"/>
  <c r="F7" i="2"/>
  <c r="E8" i="1"/>
  <c r="F8" i="1"/>
  <c r="D7" i="1"/>
  <c r="G21" i="1"/>
  <c r="G22" i="1"/>
  <c r="F23" i="1"/>
  <c r="E23" i="1"/>
  <c r="D23" i="1"/>
  <c r="G14" i="1"/>
  <c r="C8" i="2" l="1"/>
  <c r="C10" i="2"/>
  <c r="C11" i="2"/>
  <c r="G13" i="2"/>
  <c r="G15" i="2" s="1"/>
  <c r="G7" i="2"/>
  <c r="C7" i="2" s="1"/>
  <c r="B24" i="2" s="1"/>
  <c r="B23" i="2" s="1"/>
  <c r="E7" i="1"/>
  <c r="F7" i="1"/>
  <c r="C12" i="2" l="1"/>
  <c r="A19" i="2"/>
  <c r="A20" i="2" s="1"/>
  <c r="G12" i="1"/>
  <c r="G17" i="1" l="1"/>
  <c r="G18" i="1"/>
  <c r="G16" i="1"/>
  <c r="G20" i="1"/>
  <c r="G19" i="1"/>
  <c r="G13" i="1"/>
  <c r="G15" i="1"/>
  <c r="G11" i="1"/>
  <c r="G10" i="1"/>
  <c r="G23" i="1" l="1"/>
  <c r="D24" i="1"/>
  <c r="D26" i="1" s="1"/>
  <c r="F24" i="1" l="1"/>
  <c r="F26" i="1" s="1"/>
  <c r="E24" i="1"/>
  <c r="E26" i="1" s="1"/>
  <c r="G6" i="1"/>
  <c r="G8" i="1"/>
  <c r="G5" i="1"/>
  <c r="C22" i="1" l="1"/>
  <c r="C21" i="1"/>
  <c r="C12" i="1"/>
  <c r="C14" i="1"/>
  <c r="C17" i="1"/>
  <c r="C18" i="1"/>
  <c r="C16" i="1"/>
  <c r="G24" i="1"/>
  <c r="G26" i="1" s="1"/>
  <c r="C10" i="1"/>
  <c r="C13" i="1"/>
  <c r="C11" i="1"/>
  <c r="C15" i="1"/>
  <c r="C19" i="1"/>
  <c r="C20" i="1"/>
  <c r="G7" i="1"/>
  <c r="C5" i="1"/>
  <c r="C8" i="1"/>
  <c r="C6" i="1"/>
  <c r="C23" i="1" l="1"/>
  <c r="C7" i="1"/>
  <c r="A30" i="1" l="1"/>
  <c r="A31" i="1" s="1"/>
  <c r="B35" i="1"/>
  <c r="B34" i="1" s="1"/>
</calcChain>
</file>

<file path=xl/sharedStrings.xml><?xml version="1.0" encoding="utf-8"?>
<sst xmlns="http://schemas.openxmlformats.org/spreadsheetml/2006/main" count="74" uniqueCount="47">
  <si>
    <t>Mairie</t>
  </si>
  <si>
    <t xml:space="preserve">Pont </t>
  </si>
  <si>
    <t>Longeville</t>
  </si>
  <si>
    <t>Total voix</t>
  </si>
  <si>
    <t>Total %</t>
  </si>
  <si>
    <t>TOTAL INSCRITS</t>
  </si>
  <si>
    <t>EXPRIMES</t>
  </si>
  <si>
    <t>BLANCS et nuls</t>
  </si>
  <si>
    <t>ABSTENTION</t>
  </si>
  <si>
    <t>Participation</t>
  </si>
  <si>
    <t>Candidats &amp; parti / Bureau de vote</t>
  </si>
  <si>
    <t>TOTAL VOTANTS</t>
  </si>
  <si>
    <t>PARTICIPATION</t>
  </si>
  <si>
    <t>VOTANTS</t>
  </si>
  <si>
    <t>ABSTENTIONNISTES</t>
  </si>
  <si>
    <t>TOTAL EXPRIMES</t>
  </si>
  <si>
    <t>ELECTIONS LEGISLATIVES - 1er TOUR - 11 JUIN 2017</t>
  </si>
  <si>
    <t>%</t>
  </si>
  <si>
    <t>Léonie CUGNOT (Front National)</t>
  </si>
  <si>
    <t>Corinne GUYONNET (Europe Ecologie Les Verts)</t>
  </si>
  <si>
    <t>Thérèse GARRET (Lutte Ouvrière)</t>
  </si>
  <si>
    <t>Laurent RICARD (Parti Socialiste)</t>
  </si>
  <si>
    <t>Philippe BAZEAU (Sans Etiquette)</t>
  </si>
  <si>
    <t>Marc MANTOVANI (Debout la France)</t>
  </si>
  <si>
    <t>Dimitri DOUSSOT (Les Républicains)</t>
  </si>
  <si>
    <t>François FROIDUROT (La France Insoumise)</t>
  </si>
  <si>
    <t>Cyril MORLOT (Parti Communiste Français)</t>
  </si>
  <si>
    <t>Barbara BESSOT - BALLOT (En Marche !)</t>
  </si>
  <si>
    <t>Marie BRETON (Divers Droite)</t>
  </si>
  <si>
    <t>Rémi BRENEY (Sans Etiquette)</t>
  </si>
  <si>
    <t>Martine BUFFET (Union Populaire Republicaine)</t>
  </si>
  <si>
    <t>BUFFET (UPR)</t>
  </si>
  <si>
    <t>GUYONNET (EELV)</t>
  </si>
  <si>
    <t>CUGNOT (FN)</t>
  </si>
  <si>
    <t>GARRET (LO)</t>
  </si>
  <si>
    <t>RICARD (PS)</t>
  </si>
  <si>
    <t>BAZEAU (SE)</t>
  </si>
  <si>
    <t>MANTOVANI (DLF)</t>
  </si>
  <si>
    <t>DOUSSOT (LR)</t>
  </si>
  <si>
    <t>FROIDUROT (LFI)</t>
  </si>
  <si>
    <t>MORLOT (PCF)</t>
  </si>
  <si>
    <t>BESSOT-BALLOT (EM!)</t>
  </si>
  <si>
    <t>BRETON (DVD)</t>
  </si>
  <si>
    <t>BRENEY (SE)</t>
  </si>
  <si>
    <t>RESULTATS DEFINITIFS - 1er tour</t>
  </si>
  <si>
    <t>ELECTIONS LEGISLATIVES - 2nd TOUR - 18 JUIN 2017</t>
  </si>
  <si>
    <t>RESULTATS DEFINITIFS - 2nd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</si>
</sst>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Georgia"/>
      <family val="1"/>
    </font>
    <font>
      <b/>
      <u/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0" fontId="0" fillId="0" borderId="0" xfId="0" applyNumberFormat="1"/>
    <xf numFmtId="0" fontId="0" fillId="0" borderId="0" xfId="0" applyFill="1"/>
    <xf numFmtId="0" fontId="6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0" xfId="0" applyFont="1"/>
    <xf numFmtId="0" fontId="1" fillId="4" borderId="4" xfId="0" applyFont="1" applyFill="1" applyBorder="1" applyAlignment="1">
      <alignment horizontal="center"/>
    </xf>
    <xf numFmtId="0" fontId="5" fillId="4" borderId="5" xfId="0" applyFont="1" applyFill="1" applyBorder="1"/>
    <xf numFmtId="0" fontId="5" fillId="4" borderId="6" xfId="0" applyFont="1" applyFill="1" applyBorder="1"/>
    <xf numFmtId="10" fontId="5" fillId="4" borderId="7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0" fontId="1" fillId="0" borderId="8" xfId="0" applyNumberFormat="1" applyFont="1" applyFill="1" applyBorder="1" applyAlignment="1">
      <alignment horizontal="center"/>
    </xf>
    <xf numFmtId="10" fontId="1" fillId="6" borderId="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1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3" borderId="8" xfId="0" applyFont="1" applyFill="1" applyBorder="1" applyAlignment="1">
      <alignment vertical="center" wrapText="1"/>
    </xf>
    <xf numFmtId="10" fontId="1" fillId="3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 wrapText="1"/>
    </xf>
    <xf numFmtId="10" fontId="1" fillId="5" borderId="8" xfId="0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right" vertical="center" wrapText="1"/>
    </xf>
    <xf numFmtId="10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87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(en % des exprimés)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481062006855095E-2"/>
          <c:y val="0.1066193122680085"/>
          <c:w val="0.90476592006857492"/>
          <c:h val="0.6745345195226895"/>
        </c:manualLayout>
      </c:layout>
      <c:barChart>
        <c:barDir val="col"/>
        <c:grouping val="clustered"/>
        <c:varyColors val="0"/>
        <c:ser>
          <c:idx val="0"/>
          <c:order val="0"/>
          <c:tx>
            <c:v>Résultats</c:v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'Législatives 2017 - Tour 1'!$A$10:$A$22</c:f>
              <c:strCache>
                <c:ptCount val="13"/>
                <c:pt idx="0">
                  <c:v>BUFFET (UPR)</c:v>
                </c:pt>
                <c:pt idx="1">
                  <c:v>GUYONNET (EELV)</c:v>
                </c:pt>
                <c:pt idx="2">
                  <c:v>CUGNOT (FN)</c:v>
                </c:pt>
                <c:pt idx="3">
                  <c:v>GARRET (LO)</c:v>
                </c:pt>
                <c:pt idx="4">
                  <c:v>RICARD (PS)</c:v>
                </c:pt>
                <c:pt idx="5">
                  <c:v>BAZEAU (SE)</c:v>
                </c:pt>
                <c:pt idx="6">
                  <c:v>MANTOVANI (DLF)</c:v>
                </c:pt>
                <c:pt idx="7">
                  <c:v>DOUSSOT (LR)</c:v>
                </c:pt>
                <c:pt idx="8">
                  <c:v>FROIDUROT (LFI)</c:v>
                </c:pt>
                <c:pt idx="9">
                  <c:v>MORLOT (PCF)</c:v>
                </c:pt>
                <c:pt idx="10">
                  <c:v>BESSOT-BALLOT (EM!)</c:v>
                </c:pt>
                <c:pt idx="11">
                  <c:v>BRETON (DVD)</c:v>
                </c:pt>
                <c:pt idx="12">
                  <c:v>BRENEY (SE)</c:v>
                </c:pt>
              </c:strCache>
            </c:strRef>
          </c:cat>
          <c:val>
            <c:numRef>
              <c:f>'Législatives 2017 - Tour 1'!$C$10:$C$22</c:f>
              <c:numCache>
                <c:formatCode>0.00%</c:formatCode>
                <c:ptCount val="13"/>
                <c:pt idx="0">
                  <c:v>4.6118370484242886E-3</c:v>
                </c:pt>
                <c:pt idx="1">
                  <c:v>2.9208301306687164E-2</c:v>
                </c:pt>
                <c:pt idx="2">
                  <c:v>0.15065334358186011</c:v>
                </c:pt>
                <c:pt idx="3">
                  <c:v>6.9177555726364333E-3</c:v>
                </c:pt>
                <c:pt idx="4">
                  <c:v>4.8424289008455038E-2</c:v>
                </c:pt>
                <c:pt idx="5">
                  <c:v>9.9923136049192927E-3</c:v>
                </c:pt>
                <c:pt idx="6">
                  <c:v>1.9984627209838585E-2</c:v>
                </c:pt>
                <c:pt idx="7">
                  <c:v>8.9162182936202927E-2</c:v>
                </c:pt>
                <c:pt idx="8">
                  <c:v>0.10222905457340507</c:v>
                </c:pt>
                <c:pt idx="9">
                  <c:v>1.2298232129131437E-2</c:v>
                </c:pt>
                <c:pt idx="10">
                  <c:v>0.32359723289777093</c:v>
                </c:pt>
                <c:pt idx="11">
                  <c:v>0.20061491160645656</c:v>
                </c:pt>
                <c:pt idx="12">
                  <c:v>2.3059185242121443E-3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74912"/>
        <c:axId val="201976448"/>
      </c:barChart>
      <c:catAx>
        <c:axId val="201974912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201976448"/>
        <c:crosses val="autoZero"/>
        <c:auto val="1"/>
        <c:lblAlgn val="ctr"/>
        <c:lblOffset val="100"/>
        <c:noMultiLvlLbl val="0"/>
      </c:catAx>
      <c:valAx>
        <c:axId val="20197644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0197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35616002545136"/>
          <c:y val="0.14410485304296428"/>
          <c:w val="0.72685596118666984"/>
          <c:h val="0.7117902939140714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'Législatives 2017 - Tour 1'!$A$34:$A$35</c:f>
              <c:strCache>
                <c:ptCount val="2"/>
                <c:pt idx="0">
                  <c:v>VOTANTS</c:v>
                </c:pt>
                <c:pt idx="1">
                  <c:v>ABSTENTIONNISTES</c:v>
                </c:pt>
              </c:strCache>
            </c:strRef>
          </c:cat>
          <c:val>
            <c:numRef>
              <c:f>'Législatives 2017 - Tour 1'!$B$34:$B$35</c:f>
              <c:numCache>
                <c:formatCode>0.00%</c:formatCode>
                <c:ptCount val="2"/>
                <c:pt idx="0">
                  <c:v>0.53480885311871229</c:v>
                </c:pt>
                <c:pt idx="1">
                  <c:v>0.46519114688128771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34496"/>
        <c:axId val="207840384"/>
      </c:barChart>
      <c:catAx>
        <c:axId val="2078344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07840384"/>
        <c:crosses val="autoZero"/>
        <c:auto val="1"/>
        <c:lblAlgn val="ctr"/>
        <c:lblOffset val="100"/>
        <c:noMultiLvlLbl val="0"/>
      </c:catAx>
      <c:valAx>
        <c:axId val="2078403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0783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35616002545136"/>
          <c:y val="0.14410485304296428"/>
          <c:w val="0.72685596118666984"/>
          <c:h val="0.7117902939140714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'Législatives 2017 - Tour 2'!$A$23:$A$24</c:f>
              <c:strCache>
                <c:ptCount val="2"/>
                <c:pt idx="0">
                  <c:v>VOTANTS</c:v>
                </c:pt>
                <c:pt idx="1">
                  <c:v>ABSTENTIONNISTES</c:v>
                </c:pt>
              </c:strCache>
            </c:strRef>
          </c:cat>
          <c:val>
            <c:numRef>
              <c:f>'Législatives 2017 - Tour 2'!$B$23:$B$24</c:f>
              <c:numCache>
                <c:formatCode>0.00%</c:formatCode>
                <c:ptCount val="2"/>
                <c:pt idx="0">
                  <c:v>0.48228663446054754</c:v>
                </c:pt>
                <c:pt idx="1">
                  <c:v>0.51771336553945246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34368"/>
        <c:axId val="208235904"/>
      </c:barChart>
      <c:catAx>
        <c:axId val="20823436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08235904"/>
        <c:crosses val="autoZero"/>
        <c:auto val="1"/>
        <c:lblAlgn val="ctr"/>
        <c:lblOffset val="100"/>
        <c:noMultiLvlLbl val="0"/>
      </c:catAx>
      <c:valAx>
        <c:axId val="208235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0823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candidats</c:v>
          </c:tx>
          <c:explosion val="25"/>
          <c:dPt>
            <c:idx val="0"/>
            <c:bubble3D val="0"/>
            <c:explosion val="3"/>
            <c:spPr>
              <a:solidFill>
                <a:srgbClr val="FFFF0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delete val="1"/>
            </c:dLbl>
            <c:txPr>
              <a:bodyPr/>
              <a:lstStyle/>
              <a:p>
                <a:pPr>
                  <a:defRPr sz="16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'Législatives 2017 - Tour 2'!$B$10:$B$11</c:f>
              <c:strCache>
                <c:ptCount val="2"/>
                <c:pt idx="0">
                  <c:v>Barbara BESSOT - BALLOT (En Marche !)</c:v>
                </c:pt>
                <c:pt idx="1">
                  <c:v>Léonie CUGNOT (Front National)</c:v>
                </c:pt>
              </c:strCache>
            </c:strRef>
          </c:cat>
          <c:val>
            <c:numRef>
              <c:f>'Législatives 2017 - Tour 2'!$C$10:$C$11</c:f>
              <c:numCache>
                <c:formatCode>0.00%</c:formatCode>
                <c:ptCount val="2"/>
                <c:pt idx="0">
                  <c:v>0.63817663817663817</c:v>
                </c:pt>
                <c:pt idx="1">
                  <c:v>0.36182336182336183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265029947014135"/>
          <c:y val="0.44220967165487657"/>
          <c:w val="0.37892237105301441"/>
          <c:h val="0.2332953399544134"/>
        </c:manualLayout>
      </c:layout>
      <c:overlay val="0"/>
      <c:txPr>
        <a:bodyPr/>
        <a:lstStyle/>
        <a:p>
          <a:pPr rtl="0">
            <a:defRPr sz="105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112184</xdr:colOff>
      <xdr:row>4</xdr:row>
      <xdr:rowOff>9526</xdr:rowOff>
    </xdr:from>
    <xdr:to>
      <xdr:col>17</xdr:col>
      <xdr:colOff>254000</xdr:colOff>
      <xdr:row>25</xdr:row>
      <xdr:rowOff>63501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10583</xdr:colOff>
      <xdr:row>0</xdr:row>
      <xdr:rowOff>67734</xdr:rowOff>
    </xdr:from>
    <xdr:to>
      <xdr:col>16</xdr:col>
      <xdr:colOff>486834</xdr:colOff>
      <xdr:row>2</xdr:row>
      <xdr:rowOff>455084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10584</xdr:colOff>
      <xdr:row>0</xdr:row>
      <xdr:rowOff>67734</xdr:rowOff>
    </xdr:from>
    <xdr:to>
      <xdr:col>14</xdr:col>
      <xdr:colOff>1312334</xdr:colOff>
      <xdr:row>2</xdr:row>
      <xdr:rowOff>455084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10585</xdr:colOff>
      <xdr:row>4</xdr:row>
      <xdr:rowOff>57150</xdr:rowOff>
    </xdr:from>
    <xdr:to>
      <xdr:col>14</xdr:col>
      <xdr:colOff>1344085</xdr:colOff>
      <xdr:row>22</xdr:row>
      <xdr:rowOff>158749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0.15462</cdr:x>
      <cdr:y>0.33353</cdr:y>
    </cdr:from>
    <cdr:to>
      <cdr:x>0.26723</cdr:x>
      <cdr:y>0.40854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73666" y="1223434"/>
          <a:ext cx="709083" cy="27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0.70588</cdr:x>
      <cdr:y>0.13445</cdr:y>
    </cdr:from>
    <cdr:to>
      <cdr:x>0.90084</cdr:x>
      <cdr:y>0.25274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444999" y="493184"/>
          <a:ext cx="1227667" cy="433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0.12269</cdr:x>
      <cdr:y>0.2614</cdr:y>
    </cdr:from>
    <cdr:to>
      <cdr:x>0.27563</cdr:x>
      <cdr:y>0.37392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772582" y="958850"/>
          <a:ext cx="963084" cy="412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800" b="1">
              <a:solidFill>
                <a:schemeClr val="bg1"/>
              </a:solidFill>
            </a:rPr>
            <a:t>36,18%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B1" zoomScale="90" zoomScaleNormal="90" workbookViewId="0">
      <selection activeCell="C21" sqref="C21"/>
    </sheetView>
  </sheetViews>
  <sheetFormatPr baseColWidth="10" defaultRowHeight="15" x14ac:dyDescent="0.25"/>
  <cols>
    <col min="1" max="1" width="25.140625" customWidth="1"/>
    <col min="2" max="2" width="67.42578125" customWidth="1"/>
    <col min="3" max="7" width="11" customWidth="1"/>
    <col min="8" max="8" width="2.28515625" customWidth="1"/>
    <col min="9" max="9" width="3.140625" customWidth="1"/>
    <col min="10" max="10" width="12.140625" customWidth="1"/>
    <col min="14" max="14" width="24.7109375" customWidth="1"/>
    <col min="15" max="15" width="22.85546875" customWidth="1"/>
  </cols>
  <sheetData>
    <row r="1" spans="1:15" ht="29.25" thickBot="1" x14ac:dyDescent="0.5">
      <c r="B1" s="7" t="s">
        <v>16</v>
      </c>
    </row>
    <row r="2" spans="1:15" ht="16.5" thickBot="1" x14ac:dyDescent="0.3">
      <c r="I2" s="11" t="s">
        <v>9</v>
      </c>
      <c r="J2" s="12"/>
      <c r="K2" s="13"/>
      <c r="M2" s="11"/>
      <c r="N2" s="12"/>
      <c r="O2" s="13"/>
    </row>
    <row r="3" spans="1:15" ht="42.75" customHeight="1" thickBot="1" x14ac:dyDescent="0.75">
      <c r="B3" s="2" t="s">
        <v>44</v>
      </c>
      <c r="E3" s="1"/>
    </row>
    <row r="4" spans="1:15" x14ac:dyDescent="0.25">
      <c r="B4" s="18" t="s">
        <v>10</v>
      </c>
      <c r="C4" s="19" t="s">
        <v>4</v>
      </c>
      <c r="D4" s="18" t="s">
        <v>0</v>
      </c>
      <c r="E4" s="19" t="s">
        <v>1</v>
      </c>
      <c r="F4" s="19" t="s">
        <v>2</v>
      </c>
      <c r="G4" s="19" t="s">
        <v>3</v>
      </c>
    </row>
    <row r="5" spans="1:15" x14ac:dyDescent="0.25">
      <c r="B5" s="20" t="s">
        <v>5</v>
      </c>
      <c r="C5" s="17">
        <f>G5/G5</f>
        <v>1</v>
      </c>
      <c r="D5" s="21">
        <v>935</v>
      </c>
      <c r="E5" s="22">
        <v>803</v>
      </c>
      <c r="F5" s="22">
        <v>747</v>
      </c>
      <c r="G5" s="10">
        <f>SUM(D5:F5)</f>
        <v>2485</v>
      </c>
      <c r="I5" s="6"/>
      <c r="J5" s="6"/>
      <c r="K5" s="6"/>
    </row>
    <row r="6" spans="1:15" x14ac:dyDescent="0.25">
      <c r="B6" s="20" t="s">
        <v>7</v>
      </c>
      <c r="C6" s="23">
        <f>G6/G5</f>
        <v>1.1267605633802818E-2</v>
      </c>
      <c r="D6" s="24">
        <v>7</v>
      </c>
      <c r="E6" s="25">
        <v>14</v>
      </c>
      <c r="F6" s="25">
        <v>7</v>
      </c>
      <c r="G6" s="10">
        <f>SUM(D6:F6)</f>
        <v>28</v>
      </c>
    </row>
    <row r="7" spans="1:15" x14ac:dyDescent="0.25">
      <c r="B7" s="20" t="s">
        <v>8</v>
      </c>
      <c r="C7" s="17">
        <f>G7/G5</f>
        <v>0.46519114688128771</v>
      </c>
      <c r="D7" s="21">
        <f>D5-D8-D6</f>
        <v>457</v>
      </c>
      <c r="E7" s="22">
        <f>E5-E8-E6</f>
        <v>374</v>
      </c>
      <c r="F7" s="22">
        <f>F5-F6-F8</f>
        <v>325</v>
      </c>
      <c r="G7" s="10">
        <f>SUM(D7:F7)</f>
        <v>1156</v>
      </c>
    </row>
    <row r="8" spans="1:15" x14ac:dyDescent="0.25">
      <c r="B8" s="20" t="s">
        <v>6</v>
      </c>
      <c r="C8" s="23">
        <f>G8/G5</f>
        <v>0.52354124748490949</v>
      </c>
      <c r="D8" s="24">
        <v>471</v>
      </c>
      <c r="E8" s="24">
        <f t="shared" ref="E8:F8" si="0">SUM(E10:E22)</f>
        <v>415</v>
      </c>
      <c r="F8" s="24">
        <f t="shared" si="0"/>
        <v>415</v>
      </c>
      <c r="G8" s="10">
        <f>SUM(D8:F8)</f>
        <v>1301</v>
      </c>
    </row>
    <row r="9" spans="1:15" ht="2.25" customHeight="1" x14ac:dyDescent="0.25">
      <c r="B9" s="36"/>
      <c r="C9" s="16" t="s">
        <v>17</v>
      </c>
      <c r="D9" s="37"/>
      <c r="E9" s="38">
        <v>0</v>
      </c>
      <c r="F9" s="38"/>
      <c r="G9" s="8"/>
    </row>
    <row r="10" spans="1:15" ht="23.25" customHeight="1" x14ac:dyDescent="0.25">
      <c r="A10" t="s">
        <v>31</v>
      </c>
      <c r="B10" s="30" t="s">
        <v>30</v>
      </c>
      <c r="C10" s="31">
        <f t="shared" ref="C10:C20" si="1">G10/$G$8</f>
        <v>4.6118370484242886E-3</v>
      </c>
      <c r="D10" s="32">
        <v>4</v>
      </c>
      <c r="E10" s="32">
        <v>0</v>
      </c>
      <c r="F10" s="32">
        <v>2</v>
      </c>
      <c r="G10" s="15">
        <f t="shared" ref="G10:G20" si="2">SUM(D10:F10)</f>
        <v>6</v>
      </c>
    </row>
    <row r="11" spans="1:15" ht="23.25" customHeight="1" x14ac:dyDescent="0.25">
      <c r="A11" t="s">
        <v>32</v>
      </c>
      <c r="B11" s="26" t="s">
        <v>19</v>
      </c>
      <c r="C11" s="27">
        <f t="shared" si="1"/>
        <v>2.9208301306687164E-2</v>
      </c>
      <c r="D11" s="28">
        <v>13</v>
      </c>
      <c r="E11" s="28">
        <v>12</v>
      </c>
      <c r="F11" s="28">
        <v>13</v>
      </c>
      <c r="G11" s="29">
        <f t="shared" si="2"/>
        <v>38</v>
      </c>
    </row>
    <row r="12" spans="1:15" ht="23.25" customHeight="1" x14ac:dyDescent="0.25">
      <c r="A12" t="s">
        <v>33</v>
      </c>
      <c r="B12" s="30" t="s">
        <v>18</v>
      </c>
      <c r="C12" s="31">
        <f t="shared" si="1"/>
        <v>0.15065334358186011</v>
      </c>
      <c r="D12" s="32">
        <v>87</v>
      </c>
      <c r="E12" s="32">
        <v>47</v>
      </c>
      <c r="F12" s="32">
        <v>62</v>
      </c>
      <c r="G12" s="15">
        <f t="shared" si="2"/>
        <v>196</v>
      </c>
    </row>
    <row r="13" spans="1:15" ht="23.25" customHeight="1" x14ac:dyDescent="0.25">
      <c r="A13" t="s">
        <v>34</v>
      </c>
      <c r="B13" s="26" t="s">
        <v>20</v>
      </c>
      <c r="C13" s="27">
        <f t="shared" si="1"/>
        <v>6.9177555726364333E-3</v>
      </c>
      <c r="D13" s="28">
        <v>3</v>
      </c>
      <c r="E13" s="28">
        <v>2</v>
      </c>
      <c r="F13" s="28">
        <v>4</v>
      </c>
      <c r="G13" s="29">
        <f t="shared" si="2"/>
        <v>9</v>
      </c>
    </row>
    <row r="14" spans="1:15" ht="23.25" customHeight="1" x14ac:dyDescent="0.25">
      <c r="A14" t="s">
        <v>35</v>
      </c>
      <c r="B14" s="30" t="s">
        <v>21</v>
      </c>
      <c r="C14" s="31">
        <f t="shared" si="1"/>
        <v>4.8424289008455038E-2</v>
      </c>
      <c r="D14" s="32">
        <v>26</v>
      </c>
      <c r="E14" s="32">
        <v>22</v>
      </c>
      <c r="F14" s="32">
        <v>15</v>
      </c>
      <c r="G14" s="15">
        <f t="shared" si="2"/>
        <v>63</v>
      </c>
    </row>
    <row r="15" spans="1:15" ht="23.25" customHeight="1" x14ac:dyDescent="0.25">
      <c r="A15" t="s">
        <v>36</v>
      </c>
      <c r="B15" s="26" t="s">
        <v>22</v>
      </c>
      <c r="C15" s="27">
        <f t="shared" si="1"/>
        <v>9.9923136049192927E-3</v>
      </c>
      <c r="D15" s="28">
        <v>3</v>
      </c>
      <c r="E15" s="28">
        <v>6</v>
      </c>
      <c r="F15" s="28">
        <v>4</v>
      </c>
      <c r="G15" s="29">
        <f t="shared" si="2"/>
        <v>13</v>
      </c>
    </row>
    <row r="16" spans="1:15" ht="23.25" customHeight="1" x14ac:dyDescent="0.25">
      <c r="A16" t="s">
        <v>37</v>
      </c>
      <c r="B16" s="30" t="s">
        <v>23</v>
      </c>
      <c r="C16" s="31">
        <f t="shared" si="1"/>
        <v>1.9984627209838585E-2</v>
      </c>
      <c r="D16" s="32">
        <v>10</v>
      </c>
      <c r="E16" s="32">
        <v>12</v>
      </c>
      <c r="F16" s="32">
        <v>4</v>
      </c>
      <c r="G16" s="15">
        <f t="shared" si="2"/>
        <v>26</v>
      </c>
    </row>
    <row r="17" spans="1:7" ht="23.25" customHeight="1" x14ac:dyDescent="0.25">
      <c r="A17" t="s">
        <v>38</v>
      </c>
      <c r="B17" s="26" t="s">
        <v>24</v>
      </c>
      <c r="C17" s="27">
        <f t="shared" si="1"/>
        <v>8.9162182936202927E-2</v>
      </c>
      <c r="D17" s="28">
        <v>35</v>
      </c>
      <c r="E17" s="28">
        <v>50</v>
      </c>
      <c r="F17" s="28">
        <v>31</v>
      </c>
      <c r="G17" s="29">
        <f t="shared" si="2"/>
        <v>116</v>
      </c>
    </row>
    <row r="18" spans="1:7" ht="23.25" customHeight="1" x14ac:dyDescent="0.25">
      <c r="A18" t="s">
        <v>39</v>
      </c>
      <c r="B18" s="30" t="s">
        <v>25</v>
      </c>
      <c r="C18" s="31">
        <f t="shared" si="1"/>
        <v>0.10222905457340507</v>
      </c>
      <c r="D18" s="32">
        <v>37</v>
      </c>
      <c r="E18" s="32">
        <v>45</v>
      </c>
      <c r="F18" s="32">
        <v>51</v>
      </c>
      <c r="G18" s="15">
        <f t="shared" si="2"/>
        <v>133</v>
      </c>
    </row>
    <row r="19" spans="1:7" ht="23.25" customHeight="1" x14ac:dyDescent="0.25">
      <c r="A19" t="s">
        <v>40</v>
      </c>
      <c r="B19" s="26" t="s">
        <v>26</v>
      </c>
      <c r="C19" s="27">
        <f t="shared" si="1"/>
        <v>1.2298232129131437E-2</v>
      </c>
      <c r="D19" s="28">
        <v>2</v>
      </c>
      <c r="E19" s="28">
        <v>5</v>
      </c>
      <c r="F19" s="28">
        <v>9</v>
      </c>
      <c r="G19" s="29">
        <f t="shared" si="2"/>
        <v>16</v>
      </c>
    </row>
    <row r="20" spans="1:7" ht="23.25" customHeight="1" x14ac:dyDescent="0.25">
      <c r="A20" t="s">
        <v>41</v>
      </c>
      <c r="B20" s="30" t="s">
        <v>27</v>
      </c>
      <c r="C20" s="31">
        <f t="shared" si="1"/>
        <v>0.32359723289777093</v>
      </c>
      <c r="D20" s="32">
        <v>156</v>
      </c>
      <c r="E20" s="32">
        <v>127</v>
      </c>
      <c r="F20" s="32">
        <v>138</v>
      </c>
      <c r="G20" s="15">
        <f t="shared" si="2"/>
        <v>421</v>
      </c>
    </row>
    <row r="21" spans="1:7" ht="23.25" customHeight="1" x14ac:dyDescent="0.25">
      <c r="A21" t="s">
        <v>42</v>
      </c>
      <c r="B21" s="26" t="s">
        <v>28</v>
      </c>
      <c r="C21" s="27">
        <f t="shared" ref="C21:C22" si="3">G21/$G$8</f>
        <v>0.20061491160645656</v>
      </c>
      <c r="D21" s="28">
        <v>92</v>
      </c>
      <c r="E21" s="28">
        <v>87</v>
      </c>
      <c r="F21" s="28">
        <v>82</v>
      </c>
      <c r="G21" s="29">
        <f t="shared" ref="G21:G22" si="4">SUM(D21:F21)</f>
        <v>261</v>
      </c>
    </row>
    <row r="22" spans="1:7" ht="23.25" customHeight="1" x14ac:dyDescent="0.25">
      <c r="A22" t="s">
        <v>43</v>
      </c>
      <c r="B22" s="30" t="s">
        <v>29</v>
      </c>
      <c r="C22" s="31">
        <f t="shared" si="3"/>
        <v>2.3059185242121443E-3</v>
      </c>
      <c r="D22" s="32">
        <v>3</v>
      </c>
      <c r="E22" s="32">
        <v>0</v>
      </c>
      <c r="F22" s="32">
        <v>0</v>
      </c>
      <c r="G22" s="15">
        <f t="shared" si="4"/>
        <v>3</v>
      </c>
    </row>
    <row r="23" spans="1:7" ht="21.75" customHeight="1" x14ac:dyDescent="0.25">
      <c r="B23" s="33" t="s">
        <v>15</v>
      </c>
      <c r="C23" s="34">
        <f>SUM(C10:C22)</f>
        <v>1.0000000000000002</v>
      </c>
      <c r="D23" s="35">
        <f>SUM(D10:D22)</f>
        <v>471</v>
      </c>
      <c r="E23" s="35">
        <f>SUM(E10:E22)</f>
        <v>415</v>
      </c>
      <c r="F23" s="35">
        <f>SUM(F10:F22)</f>
        <v>415</v>
      </c>
      <c r="G23" s="14">
        <f>SUM(G10:G22)</f>
        <v>1301</v>
      </c>
    </row>
    <row r="24" spans="1:7" x14ac:dyDescent="0.25">
      <c r="B24" s="3" t="s">
        <v>11</v>
      </c>
      <c r="C24" s="9"/>
      <c r="D24" s="4">
        <f>SUM(D8+D6)</f>
        <v>478</v>
      </c>
      <c r="E24" s="4">
        <f>SUM(E8+E6)</f>
        <v>429</v>
      </c>
      <c r="F24" s="4">
        <f>SUM(F8+F6)</f>
        <v>422</v>
      </c>
      <c r="G24" s="4">
        <f>SUM(G8+G6)</f>
        <v>1329</v>
      </c>
    </row>
    <row r="26" spans="1:7" x14ac:dyDescent="0.25">
      <c r="A26" t="s">
        <v>12</v>
      </c>
      <c r="B26" s="3" t="s">
        <v>12</v>
      </c>
      <c r="D26" s="5">
        <f>D24/D5</f>
        <v>0.51122994652406417</v>
      </c>
      <c r="E26" s="5">
        <f>E24/E5</f>
        <v>0.53424657534246578</v>
      </c>
      <c r="F26" s="5">
        <f>F24/F5</f>
        <v>0.56492637215528785</v>
      </c>
      <c r="G26" s="5">
        <f>G24/G5</f>
        <v>0.53480885311871229</v>
      </c>
    </row>
    <row r="28" spans="1:7" x14ac:dyDescent="0.25">
      <c r="A28" t="s">
        <v>14</v>
      </c>
    </row>
    <row r="29" spans="1:7" x14ac:dyDescent="0.25">
      <c r="A29" t="s">
        <v>13</v>
      </c>
    </row>
    <row r="30" spans="1:7" x14ac:dyDescent="0.25">
      <c r="A30" s="5">
        <f>C7</f>
        <v>0.46519114688128771</v>
      </c>
    </row>
    <row r="31" spans="1:7" x14ac:dyDescent="0.25">
      <c r="A31" s="5">
        <f>1-A30</f>
        <v>0.53480885311871229</v>
      </c>
    </row>
    <row r="34" spans="1:2" x14ac:dyDescent="0.25">
      <c r="A34" t="s">
        <v>13</v>
      </c>
      <c r="B34" s="5">
        <f>1-B35</f>
        <v>0.53480885311871229</v>
      </c>
    </row>
    <row r="35" spans="1:2" x14ac:dyDescent="0.25">
      <c r="A35" t="s">
        <v>14</v>
      </c>
      <c r="B35" s="5">
        <f>C7</f>
        <v>0.46519114688128771</v>
      </c>
    </row>
  </sheetData>
  <sortState ref="B10:G22">
    <sortCondition descending="1" ref="C10:C22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B1" zoomScale="90" zoomScaleNormal="90" workbookViewId="0">
      <selection activeCell="G25" sqref="G25"/>
    </sheetView>
  </sheetViews>
  <sheetFormatPr baseColWidth="10" defaultRowHeight="15" x14ac:dyDescent="0.25"/>
  <cols>
    <col min="1" max="1" width="25.140625" customWidth="1"/>
    <col min="2" max="2" width="55.7109375" customWidth="1"/>
    <col min="3" max="7" width="11" customWidth="1"/>
    <col min="8" max="8" width="2.28515625" customWidth="1"/>
    <col min="9" max="9" width="3.140625" customWidth="1"/>
    <col min="10" max="10" width="12.140625" customWidth="1"/>
    <col min="14" max="14" width="24.7109375" customWidth="1"/>
    <col min="15" max="15" width="22.85546875" customWidth="1"/>
  </cols>
  <sheetData>
    <row r="1" spans="1:15" ht="29.25" thickBot="1" x14ac:dyDescent="0.5">
      <c r="B1" s="7" t="s">
        <v>45</v>
      </c>
    </row>
    <row r="2" spans="1:15" ht="16.5" thickBot="1" x14ac:dyDescent="0.3">
      <c r="I2" s="11" t="s">
        <v>9</v>
      </c>
      <c r="J2" s="12"/>
      <c r="K2" s="13"/>
      <c r="M2" s="11"/>
      <c r="N2" s="12"/>
      <c r="O2" s="13"/>
    </row>
    <row r="3" spans="1:15" ht="42.75" customHeight="1" thickBot="1" x14ac:dyDescent="0.75">
      <c r="B3" s="2" t="s">
        <v>46</v>
      </c>
      <c r="E3" s="1"/>
    </row>
    <row r="4" spans="1:15" x14ac:dyDescent="0.25">
      <c r="B4" s="18" t="s">
        <v>10</v>
      </c>
      <c r="C4" s="19" t="s">
        <v>4</v>
      </c>
      <c r="D4" s="18" t="s">
        <v>0</v>
      </c>
      <c r="E4" s="19" t="s">
        <v>1</v>
      </c>
      <c r="F4" s="19" t="s">
        <v>2</v>
      </c>
      <c r="G4" s="19" t="s">
        <v>3</v>
      </c>
    </row>
    <row r="5" spans="1:15" x14ac:dyDescent="0.25">
      <c r="B5" s="20" t="s">
        <v>5</v>
      </c>
      <c r="C5" s="17">
        <f>G5/G5</f>
        <v>1</v>
      </c>
      <c r="D5" s="21">
        <v>934</v>
      </c>
      <c r="E5" s="22">
        <v>803</v>
      </c>
      <c r="F5" s="22">
        <v>747</v>
      </c>
      <c r="G5" s="10">
        <f>SUM(D5:F5)</f>
        <v>2484</v>
      </c>
      <c r="I5" s="6"/>
      <c r="J5" s="6"/>
      <c r="K5" s="6"/>
    </row>
    <row r="6" spans="1:15" x14ac:dyDescent="0.25">
      <c r="B6" s="20" t="s">
        <v>7</v>
      </c>
      <c r="C6" s="23">
        <f>G6/G5</f>
        <v>5.8373590982286637E-2</v>
      </c>
      <c r="D6" s="24">
        <v>47</v>
      </c>
      <c r="E6" s="25">
        <v>54</v>
      </c>
      <c r="F6" s="25">
        <v>44</v>
      </c>
      <c r="G6" s="10">
        <f>SUM(D6:F6)</f>
        <v>145</v>
      </c>
    </row>
    <row r="7" spans="1:15" x14ac:dyDescent="0.25">
      <c r="B7" s="20" t="s">
        <v>8</v>
      </c>
      <c r="C7" s="17">
        <f>G7/G5</f>
        <v>0.51771336553945246</v>
      </c>
      <c r="D7" s="21">
        <f>D5-D8-D6</f>
        <v>513</v>
      </c>
      <c r="E7" s="22">
        <f>E5-E8-E6</f>
        <v>405</v>
      </c>
      <c r="F7" s="22">
        <f>F5-F6-F8</f>
        <v>368</v>
      </c>
      <c r="G7" s="10">
        <f>SUM(D7:F7)</f>
        <v>1286</v>
      </c>
    </row>
    <row r="8" spans="1:15" x14ac:dyDescent="0.25">
      <c r="B8" s="20" t="s">
        <v>6</v>
      </c>
      <c r="C8" s="23">
        <f>G8/G5</f>
        <v>0.42391304347826086</v>
      </c>
      <c r="D8" s="24">
        <f>D10+D11</f>
        <v>374</v>
      </c>
      <c r="E8" s="24">
        <v>344</v>
      </c>
      <c r="F8" s="24">
        <v>335</v>
      </c>
      <c r="G8" s="10">
        <f>G10+G11</f>
        <v>1053</v>
      </c>
    </row>
    <row r="9" spans="1:15" ht="2.25" customHeight="1" x14ac:dyDescent="0.25">
      <c r="B9" s="36"/>
      <c r="C9" s="16" t="s">
        <v>17</v>
      </c>
      <c r="D9" s="37"/>
      <c r="E9" s="38">
        <v>0</v>
      </c>
      <c r="F9" s="38"/>
      <c r="G9" s="8"/>
    </row>
    <row r="10" spans="1:15" ht="23.25" customHeight="1" x14ac:dyDescent="0.25">
      <c r="A10" t="s">
        <v>41</v>
      </c>
      <c r="B10" s="26" t="s">
        <v>27</v>
      </c>
      <c r="C10" s="27">
        <f t="shared" ref="C10" si="0">G10/$G$8</f>
        <v>0.63817663817663817</v>
      </c>
      <c r="D10" s="28">
        <v>240</v>
      </c>
      <c r="E10" s="28">
        <v>221</v>
      </c>
      <c r="F10" s="28">
        <v>211</v>
      </c>
      <c r="G10" s="29">
        <f t="shared" ref="G10" si="1">SUM(D10:F10)</f>
        <v>672</v>
      </c>
    </row>
    <row r="11" spans="1:15" ht="23.25" customHeight="1" x14ac:dyDescent="0.25">
      <c r="A11" t="s">
        <v>33</v>
      </c>
      <c r="B11" s="30" t="s">
        <v>18</v>
      </c>
      <c r="C11" s="31">
        <f t="shared" ref="C11" si="2">G11/$G$8</f>
        <v>0.36182336182336183</v>
      </c>
      <c r="D11" s="32">
        <v>134</v>
      </c>
      <c r="E11" s="32">
        <v>123</v>
      </c>
      <c r="F11" s="32">
        <v>124</v>
      </c>
      <c r="G11" s="15">
        <f t="shared" ref="G11" si="3">SUM(D11:F11)</f>
        <v>381</v>
      </c>
    </row>
    <row r="12" spans="1:15" ht="21.75" customHeight="1" x14ac:dyDescent="0.25">
      <c r="B12" s="33" t="s">
        <v>15</v>
      </c>
      <c r="C12" s="34">
        <f>SUM(C10:C11)</f>
        <v>1</v>
      </c>
      <c r="D12" s="35">
        <f>SUM(D10:D11)</f>
        <v>374</v>
      </c>
      <c r="E12" s="35">
        <f>SUM(E10:E11)</f>
        <v>344</v>
      </c>
      <c r="F12" s="35">
        <f>SUM(F10:F11)</f>
        <v>335</v>
      </c>
      <c r="G12" s="14">
        <f>SUM(G10:G11)</f>
        <v>1053</v>
      </c>
    </row>
    <row r="13" spans="1:15" x14ac:dyDescent="0.25">
      <c r="B13" s="3" t="s">
        <v>11</v>
      </c>
      <c r="C13" s="9"/>
      <c r="D13" s="4">
        <f>SUM(D8+D6)</f>
        <v>421</v>
      </c>
      <c r="E13" s="4">
        <f>SUM(E8+E6)</f>
        <v>398</v>
      </c>
      <c r="F13" s="4">
        <f>SUM(F8+F6)</f>
        <v>379</v>
      </c>
      <c r="G13" s="4">
        <f>SUM(G8+G6)</f>
        <v>1198</v>
      </c>
    </row>
    <row r="15" spans="1:15" x14ac:dyDescent="0.25">
      <c r="A15" t="s">
        <v>12</v>
      </c>
      <c r="B15" s="3" t="s">
        <v>12</v>
      </c>
      <c r="D15" s="5">
        <f>D13/D5</f>
        <v>0.45074946466809424</v>
      </c>
      <c r="E15" s="5">
        <f>E13/E5</f>
        <v>0.49564134495641343</v>
      </c>
      <c r="F15" s="5">
        <f>F13/F5</f>
        <v>0.50736278447121819</v>
      </c>
      <c r="G15" s="5">
        <f>G13/G5</f>
        <v>0.48228663446054748</v>
      </c>
    </row>
    <row r="17" spans="1:2" x14ac:dyDescent="0.25">
      <c r="A17" t="s">
        <v>14</v>
      </c>
    </row>
    <row r="18" spans="1:2" x14ac:dyDescent="0.25">
      <c r="A18" t="s">
        <v>13</v>
      </c>
    </row>
    <row r="19" spans="1:2" x14ac:dyDescent="0.25">
      <c r="A19" s="5">
        <f>C7</f>
        <v>0.51771336553945246</v>
      </c>
    </row>
    <row r="20" spans="1:2" x14ac:dyDescent="0.25">
      <c r="A20" s="5">
        <f>1-A19</f>
        <v>0.48228663446054754</v>
      </c>
    </row>
    <row r="23" spans="1:2" x14ac:dyDescent="0.25">
      <c r="A23" t="s">
        <v>13</v>
      </c>
      <c r="B23" s="5">
        <f>1-B24</f>
        <v>0.48228663446054754</v>
      </c>
    </row>
    <row r="24" spans="1:2" x14ac:dyDescent="0.25">
      <c r="A24" t="s">
        <v>14</v>
      </c>
      <c r="B24" s="5">
        <f>C7</f>
        <v>0.51771336553945246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Législatives 2017 - Tour 1</vt:lpstr>
      <vt:lpstr>Législatives 2017 - Tour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Killian DANIS</dc:creator>
  <cp:lastModifiedBy>PROPRIETAIRE</cp:lastModifiedBy>
  <dcterms:created xsi:type="dcterms:W3CDTF">2014-05-25T17:22:11Z</dcterms:created>
  <dcterms:modified xsi:type="dcterms:W3CDTF">2017-06-19T21:20:40Z</dcterms:modified>
</cp:coreProperties>
</file>