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6515" windowHeight="6225" activeTab="1"/>
  </bookViews>
  <sheets>
    <sheet name="Départementales - Tour 1 - 2015" sheetId="1" r:id="rId1"/>
    <sheet name="Départementales - Tour 2 - 2015" sheetId="2" r:id="rId2"/>
    <sheet name="Résultats du canton " sheetId="3" r:id="rId3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C14" i="1"/>
  <c r="D5" i="2" l="1"/>
  <c r="C5" i="2"/>
  <c r="E12" i="2"/>
  <c r="E5" i="2"/>
  <c r="E4" i="2"/>
  <c r="D6" i="2" l="1"/>
  <c r="E6" i="2"/>
  <c r="C6" i="2"/>
  <c r="D9" i="2"/>
  <c r="D10" i="2" s="1"/>
  <c r="D12" i="2" s="1"/>
  <c r="E9" i="2"/>
  <c r="E10" i="2" s="1"/>
  <c r="C9" i="2"/>
  <c r="C10" i="2" s="1"/>
  <c r="C12" i="2" s="1"/>
  <c r="F8" i="2"/>
  <c r="F7" i="2"/>
  <c r="F4" i="2"/>
  <c r="F3" i="2"/>
  <c r="G3" i="2" s="1"/>
  <c r="F9" i="2" l="1"/>
  <c r="F10" i="2" s="1"/>
  <c r="G4" i="2"/>
  <c r="F5" i="2"/>
  <c r="G5" i="2" s="1"/>
  <c r="F6" i="2"/>
  <c r="G8" i="2" s="1"/>
  <c r="D12" i="1"/>
  <c r="E12" i="1"/>
  <c r="C12" i="1"/>
  <c r="D11" i="1"/>
  <c r="E11" i="1"/>
  <c r="C11" i="1"/>
  <c r="C5" i="1"/>
  <c r="K2" i="2" l="1"/>
  <c r="F12" i="2"/>
  <c r="G6" i="2"/>
  <c r="G7" i="2"/>
  <c r="G9" i="2" s="1"/>
  <c r="G10" i="2" s="1"/>
  <c r="D6" i="1"/>
  <c r="D5" i="1" s="1"/>
  <c r="E6" i="1"/>
  <c r="E5" i="1" s="1"/>
  <c r="F10" i="1"/>
  <c r="F9" i="1"/>
  <c r="F8" i="1"/>
  <c r="F7" i="1"/>
  <c r="F11" i="1" l="1"/>
  <c r="F4" i="1"/>
  <c r="F12" i="1" s="1"/>
  <c r="F5" i="1"/>
  <c r="F6" i="1"/>
  <c r="G7" i="1" s="1"/>
  <c r="F3" i="1"/>
  <c r="G9" i="1" l="1"/>
  <c r="G10" i="1"/>
  <c r="G8" i="1"/>
  <c r="J4" i="1"/>
  <c r="K4" i="1" s="1"/>
  <c r="G5" i="1"/>
  <c r="G3" i="1"/>
  <c r="G6" i="1"/>
  <c r="G4" i="1"/>
  <c r="G11" i="1" l="1"/>
</calcChain>
</file>

<file path=xl/sharedStrings.xml><?xml version="1.0" encoding="utf-8"?>
<sst xmlns="http://schemas.openxmlformats.org/spreadsheetml/2006/main" count="46" uniqueCount="27">
  <si>
    <t>Mairie</t>
  </si>
  <si>
    <t xml:space="preserve">Pont </t>
  </si>
  <si>
    <t>Longeville</t>
  </si>
  <si>
    <t>Total voix</t>
  </si>
  <si>
    <t>Total %</t>
  </si>
  <si>
    <t>TOTAL INSCRITS</t>
  </si>
  <si>
    <t>EXPRIMES</t>
  </si>
  <si>
    <t>FN</t>
  </si>
  <si>
    <t>BLANCS et nuls</t>
  </si>
  <si>
    <t>ABSTENTION</t>
  </si>
  <si>
    <t>Participation</t>
  </si>
  <si>
    <t xml:space="preserve">TOTAL  </t>
  </si>
  <si>
    <t>UMP-UDI- DIV DROITE</t>
  </si>
  <si>
    <t>EELV-LES VERTS</t>
  </si>
  <si>
    <t>PS-SE</t>
  </si>
  <si>
    <t>Candidats &amp; parti / Bureau de vote</t>
  </si>
  <si>
    <t>Résultats tour 1 : Cliquez sur le lien suivant :</t>
  </si>
  <si>
    <t>Résultats tour 2 : Cliquez sur le lien suivant :</t>
  </si>
  <si>
    <r>
      <rPr>
        <b/>
        <sz val="11"/>
        <color rgb="FF000000"/>
        <rFont val="Georgia"/>
        <family val="1"/>
      </rPr>
      <t xml:space="preserve">Isabelle Greffier et Jean-Yannick Tupin     </t>
    </r>
    <r>
      <rPr>
        <sz val="11"/>
        <color rgb="FF000000"/>
        <rFont val="Georgia"/>
        <family val="1"/>
      </rPr>
      <t xml:space="preserve">                                     Suppléants : Claudine Chapoutot, Xavier Picaud-Bernet           </t>
    </r>
    <r>
      <rPr>
        <b/>
        <sz val="11"/>
        <color rgb="FF000000"/>
        <rFont val="Georgia"/>
        <family val="1"/>
      </rPr>
      <t xml:space="preserve">                         INDEPENDANTS soutenus par la majorité départementale</t>
    </r>
  </si>
  <si>
    <r>
      <rPr>
        <b/>
        <sz val="11"/>
        <color rgb="FF000000"/>
        <rFont val="Georgia"/>
        <family val="1"/>
      </rPr>
      <t xml:space="preserve">Sylvie Peccolo et Philippe Châtelain           </t>
    </r>
    <r>
      <rPr>
        <sz val="11"/>
        <color rgb="FF000000"/>
        <rFont val="Georgia"/>
        <family val="1"/>
      </rPr>
      <t xml:space="preserve">                                      Suppléants : Corinne Guyonnet, Alain Ropion                                               </t>
    </r>
    <r>
      <rPr>
        <b/>
        <sz val="11"/>
        <color rgb="FF000000"/>
        <rFont val="Georgia"/>
        <family val="1"/>
      </rPr>
      <t>EELV - LES VERTS</t>
    </r>
  </si>
  <si>
    <r>
      <rPr>
        <b/>
        <sz val="11"/>
        <color rgb="FF000000"/>
        <rFont val="Georgia"/>
        <family val="1"/>
      </rPr>
      <t xml:space="preserve">Sylvie Manière et Thomas Oudot  </t>
    </r>
    <r>
      <rPr>
        <sz val="11"/>
        <color rgb="FF000000"/>
        <rFont val="Georgia"/>
        <family val="1"/>
      </rPr>
      <t xml:space="preserve">                                              Suppléants : Malika Bernardin, Serge Vieille                                                         </t>
    </r>
    <r>
      <rPr>
        <b/>
        <sz val="11"/>
        <color rgb="FF000000"/>
        <rFont val="Georgia"/>
        <family val="1"/>
      </rPr>
      <t>UMP-UDI-DIV DROITE</t>
    </r>
  </si>
  <si>
    <r>
      <rPr>
        <b/>
        <sz val="11"/>
        <color rgb="FF000000"/>
        <rFont val="Georgia"/>
        <family val="1"/>
      </rPr>
      <t>Léonie Cugnot et Jean-Charles Tacail</t>
    </r>
    <r>
      <rPr>
        <sz val="11"/>
        <color rgb="FF000000"/>
        <rFont val="Georgia"/>
        <family val="1"/>
      </rPr>
      <t xml:space="preserve">                                             </t>
    </r>
    <r>
      <rPr>
        <u/>
        <sz val="11"/>
        <color rgb="FF000000"/>
        <rFont val="Georgia"/>
        <family val="1"/>
      </rPr>
      <t xml:space="preserve"> </t>
    </r>
    <r>
      <rPr>
        <sz val="11"/>
        <color rgb="FF000000"/>
        <rFont val="Georgia"/>
        <family val="1"/>
      </rPr>
      <t xml:space="preserve">Suppléants : Dominique Marchal, Gérard Lebrun                                                          </t>
    </r>
    <r>
      <rPr>
        <b/>
        <sz val="11"/>
        <color rgb="FF000000"/>
        <rFont val="Georgia"/>
        <family val="1"/>
      </rPr>
      <t>FN</t>
    </r>
  </si>
  <si>
    <t>TOTAL VOTANTS</t>
  </si>
  <si>
    <t>RESULTATS DEFINITIFS</t>
  </si>
  <si>
    <t>http://elections.interieur.gouv.fr/departementales-2015/070/07015.html</t>
  </si>
  <si>
    <t>UMP-UDI-DVD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</si>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</sst>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  <font>
      <u/>
      <sz val="11"/>
      <color rgb="FF000000"/>
      <name val="Georgia"/>
      <family val="1"/>
    </font>
    <font>
      <b/>
      <u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87F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4" borderId="0" xfId="0" applyFill="1"/>
    <xf numFmtId="10" fontId="0" fillId="4" borderId="0" xfId="0" applyNumberFormat="1" applyFill="1"/>
    <xf numFmtId="0" fontId="2" fillId="3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10" fontId="0" fillId="0" borderId="7" xfId="0" applyNumberFormat="1" applyFill="1" applyBorder="1" applyAlignment="1"/>
    <xf numFmtId="0" fontId="0" fillId="3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0" fontId="0" fillId="0" borderId="10" xfId="0" applyNumberFormat="1" applyFill="1" applyBorder="1" applyAlignment="1"/>
    <xf numFmtId="0" fontId="1" fillId="5" borderId="5" xfId="0" applyFont="1" applyFill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0" fontId="0" fillId="0" borderId="13" xfId="0" applyNumberFormat="1" applyBorder="1" applyAlignment="1"/>
    <xf numFmtId="0" fontId="0" fillId="3" borderId="11" xfId="0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0" fontId="1" fillId="2" borderId="0" xfId="0" applyFont="1" applyFill="1" applyBorder="1" applyAlignment="1">
      <alignment horizontal="center"/>
    </xf>
    <xf numFmtId="10" fontId="1" fillId="2" borderId="0" xfId="0" applyNumberFormat="1" applyFont="1" applyFill="1"/>
  </cellXfs>
  <cellStyles count="1">
    <cellStyle name="Normal" xfId="0" builtinId="0"/>
  </cellStyles>
  <dxfs count="15">
    <dxf>
      <numFmt numFmtId="14" formatCode="0.00%"/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BD87F9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B0F0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D87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'Départementales - Tour 1 - 2015'!$A$7:$A$10</c:f>
              <c:strCache>
                <c:ptCount val="4"/>
                <c:pt idx="0">
                  <c:v>FN</c:v>
                </c:pt>
                <c:pt idx="1">
                  <c:v>UMP-UDI- DIV DROITE</c:v>
                </c:pt>
                <c:pt idx="2">
                  <c:v>EELV-LES VERTS</c:v>
                </c:pt>
                <c:pt idx="3">
                  <c:v>PS-SE</c:v>
                </c:pt>
              </c:strCache>
            </c:strRef>
          </c:cat>
          <c:val>
            <c:numRef>
              <c:f>'Départementales - Tour 1 - 2015'!$B$10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%</c:v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'Départementales - Tour 1 - 2015'!$A$7:$A$10</c:f>
              <c:strCache>
                <c:ptCount val="4"/>
                <c:pt idx="0">
                  <c:v>FN</c:v>
                </c:pt>
                <c:pt idx="1">
                  <c:v>UMP-UDI- DIV DROITE</c:v>
                </c:pt>
                <c:pt idx="2">
                  <c:v>EELV-LES VERTS</c:v>
                </c:pt>
                <c:pt idx="3">
                  <c:v>PS-SE</c:v>
                </c:pt>
              </c:strCache>
            </c:strRef>
          </c:cat>
          <c:val>
            <c:numRef>
              <c:f>'Départementales - Tour 1 - 2015'!$G$7:$G$10</c:f>
              <c:numCache>
                <c:formatCode>0.00%</c:formatCode>
                <c:ptCount val="4"/>
                <c:pt idx="0">
                  <c:v>0.29054054054054052</c:v>
                </c:pt>
                <c:pt idx="1">
                  <c:v>0.40625</c:v>
                </c:pt>
                <c:pt idx="2">
                  <c:v>0.15202702702702703</c:v>
                </c:pt>
                <c:pt idx="3">
                  <c:v>0.15118243243243243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47244928"/>
        <c:axId val="147246464"/>
      </c:barChart>
      <c:catAx>
        <c:axId val="1472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246464"/>
        <c:crosses val="autoZero"/>
        <c:auto val="1"/>
        <c:lblAlgn val="ctr"/>
        <c:lblOffset val="100"/>
        <c:noMultiLvlLbl val="0"/>
      </c:catAx>
      <c:valAx>
        <c:axId val="147246464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crossAx val="14724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'Départementales - Tour 2 - 2015'!$A$7:$A$8</c:f>
              <c:strCache>
                <c:ptCount val="1"/>
                <c:pt idx="0">
                  <c:v>FN UMP-UDI-DVD</c:v>
                </c:pt>
              </c:strCache>
            </c:strRef>
          </c:tx>
          <c:explosion val="23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-0.18398556430446195"/>
                  <c:y val="4.4892825896762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401110397979577"/>
                  <c:y val="-0.129095946340040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'Départementales - Tour 2 - 2015'!$A$7:$A$8</c:f>
              <c:strCache>
                <c:ptCount val="2"/>
                <c:pt idx="0">
                  <c:v>FN</c:v>
                </c:pt>
                <c:pt idx="1">
                  <c:v>UMP-UDI-DVD</c:v>
                </c:pt>
              </c:strCache>
            </c:strRef>
          </c:cat>
          <c:val>
            <c:numRef>
              <c:f>'Départementales - Tour 2 - 2015'!$G$7:$G$8</c:f>
              <c:numCache>
                <c:formatCode>0.00%</c:formatCode>
                <c:ptCount val="2"/>
                <c:pt idx="0">
                  <c:v>0.34558823529411764</c:v>
                </c:pt>
                <c:pt idx="1">
                  <c:v>0.65441176470588236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320386</xdr:colOff>
      <xdr:row>6</xdr:row>
      <xdr:rowOff>459797</xdr:rowOff>
    </xdr:from>
    <xdr:to>
      <xdr:col>13</xdr:col>
      <xdr:colOff>692727</xdr:colOff>
      <xdr:row>9</xdr:row>
      <xdr:rowOff>397452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42862</xdr:rowOff>
    </xdr:from>
    <xdr:to>
      <xdr:col>13</xdr:col>
      <xdr:colOff>400050</xdr:colOff>
      <xdr:row>7</xdr:row>
      <xdr:rowOff>1176337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B2:G11" totalsRowCount="1" headerRowDxfId="14" dataDxfId="13" totalsRowBorderDxfId="12">
  <autoFilter ref="B2:G10"/>
  <tableColumns count="6">
    <tableColumn id="1" name="Candidats &amp; parti / Bureau de vote" totalsRowLabel="TOTAL  " dataDxfId="11" totalsRowDxfId="10"/>
    <tableColumn id="2" name="Mairie" totalsRowFunction="custom" dataDxfId="9" totalsRowDxfId="8">
      <totalsRowFormula>SUM(C7:C10)</totalsRowFormula>
    </tableColumn>
    <tableColumn id="3" name="Pont " totalsRowFunction="custom" dataDxfId="7" totalsRowDxfId="6">
      <totalsRowFormula>SUM(D7:D10)</totalsRowFormula>
    </tableColumn>
    <tableColumn id="4" name="Longeville" totalsRowFunction="custom" dataDxfId="5" totalsRowDxfId="4">
      <totalsRowFormula>SUM(E7:E10)</totalsRowFormula>
    </tableColumn>
    <tableColumn id="5" name="Total voix" totalsRowFunction="custom" dataDxfId="3" totalsRowDxfId="2">
      <calculatedColumnFormula>SUM(C3:E3)</calculatedColumnFormula>
      <totalsRowFormula>SUM(F7:F10)</totalsRowFormula>
    </tableColumn>
    <tableColumn id="6" name="Total %" totalsRowFunction="custom" dataDxfId="1" totalsRowDxfId="0">
      <calculatedColumnFormula>F3/$F$6</calculatedColumnFormula>
      <totalsRowFormula>SUM(G7:G10)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B5" zoomScaleNormal="100" workbookViewId="0">
      <selection activeCell="H15" sqref="H15"/>
    </sheetView>
  </sheetViews>
  <sheetFormatPr baseColWidth="10" defaultRowHeight="15" x14ac:dyDescent="0.25"/>
  <cols>
    <col min="1" max="1" width="25.140625" customWidth="1"/>
    <col min="2" max="2" width="67.42578125" customWidth="1"/>
    <col min="5" max="5" width="14.7109375" bestFit="1" customWidth="1"/>
    <col min="6" max="6" width="15.140625" customWidth="1"/>
    <col min="7" max="7" width="12.42578125" customWidth="1"/>
    <col min="9" max="9" width="11.5703125" customWidth="1"/>
  </cols>
  <sheetData>
    <row r="1" spans="1:11" ht="42.75" customHeight="1" thickBot="1" x14ac:dyDescent="0.75">
      <c r="B1" s="26" t="s">
        <v>23</v>
      </c>
      <c r="D1" s="25"/>
    </row>
    <row r="2" spans="1:11" x14ac:dyDescent="0.25">
      <c r="B2" s="9" t="s">
        <v>15</v>
      </c>
      <c r="C2" s="10" t="s">
        <v>0</v>
      </c>
      <c r="D2" s="10" t="s">
        <v>1</v>
      </c>
      <c r="E2" s="10" t="s">
        <v>2</v>
      </c>
      <c r="F2" s="10" t="s">
        <v>3</v>
      </c>
      <c r="G2" s="11" t="s">
        <v>4</v>
      </c>
    </row>
    <row r="3" spans="1:11" x14ac:dyDescent="0.25">
      <c r="B3" s="12" t="s">
        <v>5</v>
      </c>
      <c r="C3" s="5">
        <v>852</v>
      </c>
      <c r="D3" s="5">
        <v>800</v>
      </c>
      <c r="E3" s="5">
        <v>729</v>
      </c>
      <c r="F3" s="6">
        <f>SUM(C3:E3)</f>
        <v>2381</v>
      </c>
      <c r="G3" s="13">
        <f>F3/F3</f>
        <v>1</v>
      </c>
    </row>
    <row r="4" spans="1:11" x14ac:dyDescent="0.25">
      <c r="B4" s="12" t="s">
        <v>8</v>
      </c>
      <c r="C4" s="5">
        <v>36</v>
      </c>
      <c r="D4" s="5">
        <v>27</v>
      </c>
      <c r="E4" s="5">
        <v>28</v>
      </c>
      <c r="F4" s="6">
        <f t="shared" ref="F4:F6" si="0">SUM(C4:E4)</f>
        <v>91</v>
      </c>
      <c r="G4" s="13">
        <f>F4/F3</f>
        <v>3.8219235615287693E-2</v>
      </c>
      <c r="I4" s="1" t="s">
        <v>10</v>
      </c>
      <c r="J4" s="1">
        <f>F3-F5</f>
        <v>1275</v>
      </c>
      <c r="K4" s="2">
        <f>J4/F3</f>
        <v>0.53548929021419567</v>
      </c>
    </row>
    <row r="5" spans="1:11" x14ac:dyDescent="0.25">
      <c r="B5" s="12" t="s">
        <v>9</v>
      </c>
      <c r="C5" s="5">
        <f>C3-470</f>
        <v>382</v>
      </c>
      <c r="D5" s="5">
        <f t="shared" ref="D5:E5" si="1">D3-D4-D6</f>
        <v>375</v>
      </c>
      <c r="E5" s="5">
        <f t="shared" si="1"/>
        <v>349</v>
      </c>
      <c r="F5" s="6">
        <f t="shared" si="0"/>
        <v>1106</v>
      </c>
      <c r="G5" s="13">
        <f>F5/F3</f>
        <v>0.46451070978580428</v>
      </c>
      <c r="I5" s="1"/>
      <c r="J5" s="1"/>
      <c r="K5" s="1"/>
    </row>
    <row r="6" spans="1:11" ht="15.75" thickBot="1" x14ac:dyDescent="0.3">
      <c r="B6" s="14" t="s">
        <v>6</v>
      </c>
      <c r="C6" s="15">
        <v>434</v>
      </c>
      <c r="D6" s="15">
        <f t="shared" ref="D6:E6" si="2">SUM(D7:D10)</f>
        <v>398</v>
      </c>
      <c r="E6" s="15">
        <f t="shared" si="2"/>
        <v>352</v>
      </c>
      <c r="F6" s="16">
        <f t="shared" si="0"/>
        <v>1184</v>
      </c>
      <c r="G6" s="17">
        <f>F6/F3</f>
        <v>0.497270054598908</v>
      </c>
    </row>
    <row r="7" spans="1:11" ht="70.5" customHeight="1" x14ac:dyDescent="0.25">
      <c r="A7" t="s">
        <v>7</v>
      </c>
      <c r="B7" s="7" t="s">
        <v>21</v>
      </c>
      <c r="C7" s="8">
        <v>122</v>
      </c>
      <c r="D7" s="8">
        <v>113</v>
      </c>
      <c r="E7" s="8">
        <v>109</v>
      </c>
      <c r="F7" s="18">
        <f>SUM(C7:E7)</f>
        <v>344</v>
      </c>
      <c r="G7" s="19">
        <f>F7/$F$6</f>
        <v>0.29054054054054052</v>
      </c>
    </row>
    <row r="8" spans="1:11" ht="75.75" customHeight="1" x14ac:dyDescent="0.25">
      <c r="A8" t="s">
        <v>12</v>
      </c>
      <c r="B8" s="3" t="s">
        <v>20</v>
      </c>
      <c r="C8" s="4">
        <v>183</v>
      </c>
      <c r="D8" s="4">
        <v>165</v>
      </c>
      <c r="E8" s="4">
        <v>133</v>
      </c>
      <c r="F8" s="20">
        <f>SUM(C8:E8)</f>
        <v>481</v>
      </c>
      <c r="G8" s="21">
        <f>F8/$F$6</f>
        <v>0.40625</v>
      </c>
    </row>
    <row r="9" spans="1:11" ht="75" customHeight="1" x14ac:dyDescent="0.25">
      <c r="A9" t="s">
        <v>13</v>
      </c>
      <c r="B9" s="3" t="s">
        <v>19</v>
      </c>
      <c r="C9" s="4">
        <v>60</v>
      </c>
      <c r="D9" s="4">
        <v>68</v>
      </c>
      <c r="E9" s="4">
        <v>52</v>
      </c>
      <c r="F9" s="20">
        <f>SUM(C9:E9)</f>
        <v>180</v>
      </c>
      <c r="G9" s="21">
        <f>F9/$F$6</f>
        <v>0.15202702702702703</v>
      </c>
    </row>
    <row r="10" spans="1:11" ht="78.75" customHeight="1" x14ac:dyDescent="0.25">
      <c r="A10" t="s">
        <v>14</v>
      </c>
      <c r="B10" s="3" t="s">
        <v>18</v>
      </c>
      <c r="C10" s="4">
        <v>69</v>
      </c>
      <c r="D10" s="4">
        <v>52</v>
      </c>
      <c r="E10" s="4">
        <v>58</v>
      </c>
      <c r="F10" s="20">
        <f>SUM(C10:E10)</f>
        <v>179</v>
      </c>
      <c r="G10" s="21">
        <f>F10/$F$6</f>
        <v>0.15118243243243243</v>
      </c>
    </row>
    <row r="11" spans="1:11" x14ac:dyDescent="0.25">
      <c r="B11" s="24" t="s">
        <v>11</v>
      </c>
      <c r="C11" s="22">
        <f>SUM(C7:C10)</f>
        <v>434</v>
      </c>
      <c r="D11" s="22">
        <f t="shared" ref="D11:F11" si="3">SUM(D7:D10)</f>
        <v>398</v>
      </c>
      <c r="E11" s="22">
        <f t="shared" si="3"/>
        <v>352</v>
      </c>
      <c r="F11" s="22">
        <f t="shared" si="3"/>
        <v>1184</v>
      </c>
      <c r="G11" s="23">
        <f>SUM(G7:G10)</f>
        <v>1</v>
      </c>
    </row>
    <row r="12" spans="1:11" x14ac:dyDescent="0.25">
      <c r="B12" s="27" t="s">
        <v>22</v>
      </c>
      <c r="C12" s="28">
        <f>SUM(C6+C4)</f>
        <v>470</v>
      </c>
      <c r="D12" s="28">
        <f t="shared" ref="D12:F12" si="4">SUM(D6+D4)</f>
        <v>425</v>
      </c>
      <c r="E12" s="28">
        <f t="shared" si="4"/>
        <v>380</v>
      </c>
      <c r="F12" s="28">
        <f t="shared" si="4"/>
        <v>1275</v>
      </c>
    </row>
    <row r="14" spans="1:11" x14ac:dyDescent="0.25">
      <c r="B14" s="27" t="s">
        <v>26</v>
      </c>
      <c r="C14" s="32">
        <f>C12/C3</f>
        <v>0.55164319248826288</v>
      </c>
      <c r="D14" s="32">
        <f t="shared" ref="D14:F14" si="5">D12/D3</f>
        <v>0.53125</v>
      </c>
      <c r="E14" s="32">
        <f t="shared" si="5"/>
        <v>0.52126200274348422</v>
      </c>
      <c r="F14" s="32">
        <f t="shared" si="5"/>
        <v>0.53548929021419567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B1" workbookViewId="0">
      <selection activeCell="B13" sqref="B13"/>
    </sheetView>
  </sheetViews>
  <sheetFormatPr baseColWidth="10" defaultRowHeight="15" x14ac:dyDescent="0.25"/>
  <cols>
    <col min="1" max="1" width="13.5703125" bestFit="1" customWidth="1"/>
    <col min="2" max="2" width="67.85546875" bestFit="1" customWidth="1"/>
    <col min="10" max="10" width="14.7109375" bestFit="1" customWidth="1"/>
  </cols>
  <sheetData>
    <row r="1" spans="1:11" ht="47.25" thickBot="1" x14ac:dyDescent="0.75">
      <c r="B1" s="26" t="s">
        <v>23</v>
      </c>
      <c r="D1" s="25"/>
    </row>
    <row r="2" spans="1:11" x14ac:dyDescent="0.25">
      <c r="B2" s="9" t="s">
        <v>15</v>
      </c>
      <c r="C2" s="10" t="s">
        <v>0</v>
      </c>
      <c r="D2" s="10" t="s">
        <v>1</v>
      </c>
      <c r="E2" s="10" t="s">
        <v>2</v>
      </c>
      <c r="F2" s="10" t="s">
        <v>3</v>
      </c>
      <c r="G2" s="11" t="s">
        <v>4</v>
      </c>
      <c r="J2" s="33" t="s">
        <v>26</v>
      </c>
      <c r="K2" s="34">
        <f>F10/F3</f>
        <v>0.53422931541369167</v>
      </c>
    </row>
    <row r="3" spans="1:11" x14ac:dyDescent="0.25">
      <c r="B3" s="12" t="s">
        <v>5</v>
      </c>
      <c r="C3" s="5">
        <v>852</v>
      </c>
      <c r="D3" s="5">
        <v>800</v>
      </c>
      <c r="E3" s="5">
        <v>729</v>
      </c>
      <c r="F3" s="6">
        <f>SUM(C3:E3)</f>
        <v>2381</v>
      </c>
      <c r="G3" s="13">
        <f>F3/F3</f>
        <v>1</v>
      </c>
    </row>
    <row r="4" spans="1:11" x14ac:dyDescent="0.25">
      <c r="B4" s="12" t="s">
        <v>8</v>
      </c>
      <c r="C4" s="5">
        <v>73</v>
      </c>
      <c r="D4" s="5">
        <v>56</v>
      </c>
      <c r="E4" s="5">
        <f>39+16</f>
        <v>55</v>
      </c>
      <c r="F4" s="6">
        <f t="shared" ref="F4:F6" si="0">SUM(C4:E4)</f>
        <v>184</v>
      </c>
      <c r="G4" s="13">
        <f>F4/F3</f>
        <v>7.7278454430911386E-2</v>
      </c>
    </row>
    <row r="5" spans="1:11" x14ac:dyDescent="0.25">
      <c r="B5" s="12" t="s">
        <v>9</v>
      </c>
      <c r="C5" s="5">
        <f>C3-C10</f>
        <v>380</v>
      </c>
      <c r="D5" s="5">
        <f>D3-D10</f>
        <v>399</v>
      </c>
      <c r="E5" s="5">
        <f>E3-E10</f>
        <v>330</v>
      </c>
      <c r="F5" s="6">
        <f t="shared" si="0"/>
        <v>1109</v>
      </c>
      <c r="G5" s="13">
        <f>F5/F3</f>
        <v>0.46577068458630827</v>
      </c>
    </row>
    <row r="6" spans="1:11" ht="15.75" thickBot="1" x14ac:dyDescent="0.3">
      <c r="B6" s="14" t="s">
        <v>6</v>
      </c>
      <c r="C6" s="15">
        <f>SUM(C7:C8)</f>
        <v>399</v>
      </c>
      <c r="D6" s="15">
        <f t="shared" ref="D6:E6" si="1">SUM(D7:D8)</f>
        <v>345</v>
      </c>
      <c r="E6" s="15">
        <f t="shared" si="1"/>
        <v>344</v>
      </c>
      <c r="F6" s="16">
        <f t="shared" si="0"/>
        <v>1088</v>
      </c>
      <c r="G6" s="17">
        <f>F6/F3</f>
        <v>0.45695086098278037</v>
      </c>
    </row>
    <row r="7" spans="1:11" ht="96" customHeight="1" x14ac:dyDescent="0.25">
      <c r="A7" t="s">
        <v>7</v>
      </c>
      <c r="B7" s="7" t="s">
        <v>21</v>
      </c>
      <c r="C7" s="8">
        <v>133</v>
      </c>
      <c r="D7" s="8">
        <v>114</v>
      </c>
      <c r="E7" s="8">
        <v>129</v>
      </c>
      <c r="F7" s="18">
        <f>SUM(C7:E7)</f>
        <v>376</v>
      </c>
      <c r="G7" s="19">
        <f>F7/$F$6</f>
        <v>0.34558823529411764</v>
      </c>
    </row>
    <row r="8" spans="1:11" ht="106.5" customHeight="1" x14ac:dyDescent="0.25">
      <c r="A8" t="s">
        <v>25</v>
      </c>
      <c r="B8" s="3" t="s">
        <v>20</v>
      </c>
      <c r="C8" s="4">
        <v>266</v>
      </c>
      <c r="D8" s="4">
        <v>231</v>
      </c>
      <c r="E8" s="4">
        <v>215</v>
      </c>
      <c r="F8" s="20">
        <f>SUM(C8:E8)</f>
        <v>712</v>
      </c>
      <c r="G8" s="21">
        <f>F8/$F$6</f>
        <v>0.65441176470588236</v>
      </c>
    </row>
    <row r="9" spans="1:11" x14ac:dyDescent="0.25">
      <c r="B9" s="29" t="s">
        <v>11</v>
      </c>
      <c r="C9" s="30">
        <f>C7+C8</f>
        <v>399</v>
      </c>
      <c r="D9" s="30">
        <f t="shared" ref="D9:G9" si="2">D7+D8</f>
        <v>345</v>
      </c>
      <c r="E9" s="30">
        <f t="shared" si="2"/>
        <v>344</v>
      </c>
      <c r="F9" s="30">
        <f t="shared" si="2"/>
        <v>1088</v>
      </c>
      <c r="G9" s="31">
        <f t="shared" si="2"/>
        <v>1</v>
      </c>
    </row>
    <row r="10" spans="1:11" x14ac:dyDescent="0.25">
      <c r="B10" s="29" t="s">
        <v>22</v>
      </c>
      <c r="C10" s="30">
        <f>C9+C4</f>
        <v>472</v>
      </c>
      <c r="D10" s="30">
        <f t="shared" ref="D10:G10" si="3">D9+D4</f>
        <v>401</v>
      </c>
      <c r="E10" s="30">
        <f t="shared" si="3"/>
        <v>399</v>
      </c>
      <c r="F10" s="30">
        <f t="shared" si="3"/>
        <v>1272</v>
      </c>
      <c r="G10" s="31">
        <f t="shared" si="3"/>
        <v>1.0772784544309113</v>
      </c>
    </row>
    <row r="12" spans="1:11" x14ac:dyDescent="0.25">
      <c r="B12" s="27" t="s">
        <v>26</v>
      </c>
      <c r="C12" s="32">
        <f>C10/C3</f>
        <v>0.5539906103286385</v>
      </c>
      <c r="D12" s="32">
        <f t="shared" ref="D12:F12" si="4">D10/D3</f>
        <v>0.50124999999999997</v>
      </c>
      <c r="E12" s="32">
        <f t="shared" si="4"/>
        <v>0.54732510288065839</v>
      </c>
      <c r="F12" s="32">
        <f t="shared" si="4"/>
        <v>0.53422931541369167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B12" sqref="B12"/>
    </sheetView>
  </sheetViews>
  <sheetFormatPr baseColWidth="10" defaultRowHeight="15" x14ac:dyDescent="0.25"/>
  <cols>
    <col min="1" max="1" width="41.140625" customWidth="1"/>
    <col min="2" max="2" width="134.5703125" customWidth="1"/>
  </cols>
  <sheetData>
    <row r="3" spans="1:2" x14ac:dyDescent="0.25">
      <c r="A3" t="s">
        <v>16</v>
      </c>
      <c r="B3" t="s">
        <v>24</v>
      </c>
    </row>
    <row r="5" spans="1:2" x14ac:dyDescent="0.25">
      <c r="A5" t="s">
        <v>17</v>
      </c>
      <c r="B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Départementales - Tour 1 - 2015</vt:lpstr>
      <vt:lpstr>Départementales - Tour 2 - 2015</vt:lpstr>
      <vt:lpstr>Résultats du canton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Killian DANIS</dc:creator>
  <cp:lastModifiedBy>PROPRIETAIRE</cp:lastModifiedBy>
  <dcterms:created xsi:type="dcterms:W3CDTF">2014-05-25T17:22:11Z</dcterms:created>
  <dcterms:modified xsi:type="dcterms:W3CDTF">2015-03-30T11:34:12Z</dcterms:modified>
</cp:coreProperties>
</file>