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igorg\Documents\"/>
    </mc:Choice>
  </mc:AlternateContent>
  <xr:revisionPtr revIDLastSave="0" documentId="8_{6114C9AB-C0ED-438E-BAB3-E6532A59C64E}" xr6:coauthVersionLast="47" xr6:coauthVersionMax="47" xr10:uidLastSave="{00000000-0000-0000-0000-000000000000}"/>
  <bookViews>
    <workbookView xWindow="-120" yWindow="-120" windowWidth="29040" windowHeight="15840" tabRatio="500" xr2:uid="{9933F4F1-F982-42A4-9650-9F9B323BCD4A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6" i="1"/>
  <c r="B7" i="1"/>
  <c r="B9" i="1"/>
  <c r="C9" i="1"/>
  <c r="C10" i="1"/>
  <c r="B17" i="1"/>
</calcChain>
</file>

<file path=xl/sharedStrings.xml><?xml version="1.0" encoding="utf-8"?>
<sst xmlns="http://schemas.openxmlformats.org/spreadsheetml/2006/main" count="17" uniqueCount="17">
  <si>
    <t>Calcul de la Qibla</t>
  </si>
  <si>
    <t>Latitude (N/S)  Kaaba</t>
  </si>
  <si>
    <t>Longitude (E/W) Kaaba</t>
  </si>
  <si>
    <t>Bruxelles</t>
  </si>
  <si>
    <t>Latitude (N/S) Lieu</t>
  </si>
  <si>
    <t>Longitude (E/W) Lieu</t>
  </si>
  <si>
    <t>Qibla du lieu =</t>
  </si>
  <si>
    <t xml:space="preserve"> angle en degrés</t>
  </si>
  <si>
    <t>Correction négatif =</t>
  </si>
  <si>
    <t xml:space="preserve"> angle si ligne au-dessus était négatif</t>
  </si>
  <si>
    <t>Seules les latitude et longitude du Lieu (en bleu et gras) sont à modifier, par défaut ce sont ceux de Bruxelles qui sont indiqués.</t>
  </si>
  <si>
    <t>Les coordonnées s'indiquent en positif pour le Nord et l'Est, en négatif pour le Sud et l'Ouest (W).</t>
  </si>
  <si>
    <t>L'angle de résultat (en rouge) est un angle de boussole indiqué dans le sens des aiguilles d'une montre.</t>
  </si>
  <si>
    <t>Voir sur Wikipédia à l'article «Qibla» pour plus d'informations notamment sur les Amériques.</t>
  </si>
  <si>
    <t>https://fr.wikipedia.org/wiki/Qibla</t>
  </si>
  <si>
    <t>Distance en km =</t>
  </si>
  <si>
    <t>Calcul de la distance en tant qu’arc-de-cercle= 2xPixRxAngleD’Arc/360. Soit AngleD’Arc x Équateur / 360.
Calcul par © Town Ground (Philippe Le Bihan).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</si>
</sst>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48"/>
      <color indexed="13"/>
      <name val="Calibri"/>
      <family val="2"/>
    </font>
    <font>
      <sz val="11"/>
      <color indexed="13"/>
      <name val="Calibri"/>
      <family val="2"/>
    </font>
    <font>
      <b/>
      <sz val="11"/>
      <color indexed="13"/>
      <name val="Calibri"/>
      <family val="2"/>
    </font>
    <font>
      <b/>
      <sz val="11"/>
      <color indexed="17"/>
      <name val="Calibri"/>
      <family val="2"/>
    </font>
    <font>
      <sz val="11"/>
      <color indexed="17"/>
      <name val="Calibri"/>
      <family val="2"/>
    </font>
    <font>
      <sz val="11"/>
      <name val="Calibri"/>
      <family val="2"/>
    </font>
    <font>
      <b/>
      <sz val="11"/>
      <color indexed="30"/>
      <name val="Calibri"/>
      <family val="2"/>
    </font>
    <font>
      <sz val="11"/>
      <color indexed="30"/>
      <name val="Calibri"/>
      <family val="2"/>
    </font>
    <font>
      <b/>
      <sz val="11"/>
      <color indexed="54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u/>
      <sz val="11"/>
      <color indexed="3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9"/>
        <bgColor indexed="26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0" borderId="0" xfId="0" applyFont="1" applyProtection="1"/>
    <xf numFmtId="0" fontId="6" fillId="0" borderId="0" xfId="0" applyNumberFormat="1" applyFont="1" applyProtection="1"/>
    <xf numFmtId="0" fontId="6" fillId="0" borderId="0" xfId="0" applyFont="1" applyProtection="1">
      <protection locked="0"/>
    </xf>
    <xf numFmtId="0" fontId="6" fillId="0" borderId="0" xfId="0" applyFont="1"/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8" fillId="0" borderId="0" xfId="0" applyFont="1" applyProtection="1"/>
    <xf numFmtId="0" fontId="9" fillId="0" borderId="0" xfId="0" applyNumberFormat="1" applyFont="1" applyProtection="1"/>
    <xf numFmtId="0" fontId="10" fillId="0" borderId="0" xfId="0" applyFont="1" applyProtection="1"/>
    <xf numFmtId="0" fontId="9" fillId="0" borderId="0" xfId="0" applyFont="1"/>
    <xf numFmtId="0" fontId="7" fillId="0" borderId="0" xfId="0" applyFont="1" applyProtection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1" fillId="0" borderId="0" xfId="0" applyFont="1" applyFill="1" applyProtection="1"/>
    <xf numFmtId="0" fontId="12" fillId="0" borderId="0" xfId="0" applyNumberFormat="1" applyFont="1" applyFill="1" applyProtection="1"/>
    <xf numFmtId="0" fontId="11" fillId="0" borderId="0" xfId="0" applyFont="1" applyFill="1"/>
    <xf numFmtId="0" fontId="0" fillId="0" borderId="0" xfId="0" applyFill="1"/>
    <xf numFmtId="0" fontId="11" fillId="0" borderId="0" xfId="0" applyFont="1"/>
    <xf numFmtId="0" fontId="12" fillId="0" borderId="0" xfId="0" applyFont="1"/>
    <xf numFmtId="0" fontId="1" fillId="3" borderId="0" xfId="0" applyFont="1" applyFill="1" applyBorder="1" applyAlignment="1" applyProtection="1">
      <alignment horizontal="center"/>
    </xf>
    <xf numFmtId="0" fontId="11" fillId="3" borderId="0" xfId="0" applyFont="1" applyFill="1" applyBorder="1" applyAlignment="1">
      <alignment horizontal="center"/>
    </xf>
    <xf numFmtId="0" fontId="13" fillId="0" borderId="0" xfId="1" applyNumberFormat="1" applyFont="1" applyFill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983B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r.wikipedia.org/wiki/Qibl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7BC04-7002-46F7-8603-AAD632590C5F}">
  <dimension ref="A1:J22"/>
  <sheetViews>
    <sheetView tabSelected="1" workbookViewId="0">
      <selection activeCell="B17" sqref="B17"/>
    </sheetView>
  </sheetViews>
  <sheetFormatPr baseColWidth="10" defaultColWidth="10.85546875" defaultRowHeight="15" x14ac:dyDescent="0.25"/>
  <cols>
    <col min="1" max="1" width="22.7109375" style="1" customWidth="1"/>
    <col min="2" max="2" width="15.5703125" customWidth="1"/>
    <col min="3" max="3" width="15.5703125" style="1" customWidth="1"/>
    <col min="5" max="5" width="15.5703125" customWidth="1"/>
  </cols>
  <sheetData>
    <row r="1" spans="1:8" s="3" customFormat="1" ht="75.75" customHeight="1" x14ac:dyDescent="0.9">
      <c r="A1" s="2" t="s">
        <v>0</v>
      </c>
      <c r="C1" s="4"/>
    </row>
    <row r="3" spans="1:8" s="8" customFormat="1" x14ac:dyDescent="0.25">
      <c r="A3" s="5" t="s">
        <v>1</v>
      </c>
      <c r="B3" s="6">
        <f>RADIANS(C3)</f>
        <v>0.37389277329072057</v>
      </c>
      <c r="C3" s="5">
        <v>21.422477900000001</v>
      </c>
      <c r="D3" s="7"/>
      <c r="E3" s="7"/>
    </row>
    <row r="4" spans="1:8" s="8" customFormat="1" x14ac:dyDescent="0.25">
      <c r="A4" s="5" t="s">
        <v>2</v>
      </c>
      <c r="B4" s="6">
        <f>RADIANS(C4)</f>
        <v>0.69508057204993134</v>
      </c>
      <c r="C4" s="5">
        <v>39.825183199999998</v>
      </c>
      <c r="D4" s="7"/>
      <c r="E4" s="7"/>
    </row>
    <row r="5" spans="1:8" s="12" customFormat="1" x14ac:dyDescent="0.25">
      <c r="A5" s="9"/>
      <c r="B5" s="10"/>
      <c r="C5" s="9"/>
      <c r="D5" s="10"/>
      <c r="E5" s="11" t="s">
        <v>3</v>
      </c>
    </row>
    <row r="6" spans="1:8" s="16" customFormat="1" x14ac:dyDescent="0.25">
      <c r="A6" s="13" t="s">
        <v>4</v>
      </c>
      <c r="B6" s="14">
        <f>RADIANS(C6)</f>
        <v>0.88750585875857335</v>
      </c>
      <c r="C6" s="15">
        <v>50.850340000000003</v>
      </c>
      <c r="E6" s="17">
        <v>50.850340000000003</v>
      </c>
    </row>
    <row r="7" spans="1:8" s="16" customFormat="1" x14ac:dyDescent="0.25">
      <c r="A7" s="13" t="s">
        <v>5</v>
      </c>
      <c r="B7" s="14">
        <f>RADIANS(C7)</f>
        <v>7.5951667591962438E-2</v>
      </c>
      <c r="C7" s="15">
        <v>4.3517099999999997</v>
      </c>
      <c r="E7" s="17">
        <v>4.3517099999999997</v>
      </c>
    </row>
    <row r="8" spans="1:8" x14ac:dyDescent="0.25">
      <c r="A8" s="18"/>
      <c r="B8" s="19"/>
    </row>
    <row r="9" spans="1:8" s="22" customFormat="1" x14ac:dyDescent="0.25">
      <c r="A9" s="20" t="s">
        <v>6</v>
      </c>
      <c r="B9" s="21">
        <f>ATAN2((COS(B6)*TAN(B3))-(SIN(B6)*COS(B4-B7)),SIN(B4-B7))</f>
        <v>2.1551661761791152</v>
      </c>
      <c r="C9" s="20">
        <f>ROUND(DEGREES(B9),2)</f>
        <v>123.48</v>
      </c>
      <c r="D9" s="21" t="s">
        <v>7</v>
      </c>
    </row>
    <row r="10" spans="1:8" s="22" customFormat="1" x14ac:dyDescent="0.25">
      <c r="A10" s="20" t="s">
        <v>8</v>
      </c>
      <c r="B10" s="21"/>
      <c r="C10" s="20">
        <f>C9+360</f>
        <v>483.48</v>
      </c>
      <c r="D10" s="21" t="s">
        <v>9</v>
      </c>
    </row>
    <row r="11" spans="1:8" s="22" customFormat="1" x14ac:dyDescent="0.25">
      <c r="A11" s="20"/>
      <c r="B11" s="21"/>
      <c r="C11" s="20"/>
      <c r="D11" s="21"/>
    </row>
    <row r="12" spans="1:8" s="23" customFormat="1" x14ac:dyDescent="0.25">
      <c r="A12" s="26" t="s">
        <v>10</v>
      </c>
      <c r="B12" s="26"/>
      <c r="C12" s="26"/>
      <c r="D12" s="26"/>
      <c r="E12" s="26"/>
      <c r="F12" s="26"/>
      <c r="G12" s="26"/>
      <c r="H12" s="26"/>
    </row>
    <row r="13" spans="1:8" s="23" customFormat="1" x14ac:dyDescent="0.25">
      <c r="A13" s="26" t="s">
        <v>11</v>
      </c>
      <c r="B13" s="26"/>
      <c r="C13" s="26"/>
      <c r="D13" s="26"/>
      <c r="E13" s="26"/>
      <c r="F13" s="26"/>
      <c r="G13" s="26"/>
      <c r="H13" s="26"/>
    </row>
    <row r="14" spans="1:8" s="23" customFormat="1" x14ac:dyDescent="0.25">
      <c r="A14" s="26" t="s">
        <v>12</v>
      </c>
      <c r="B14" s="26"/>
      <c r="C14" s="26"/>
      <c r="D14" s="26"/>
      <c r="E14" s="26"/>
      <c r="F14" s="26"/>
      <c r="G14" s="26"/>
      <c r="H14" s="26"/>
    </row>
    <row r="15" spans="1:8" x14ac:dyDescent="0.25">
      <c r="A15" s="27" t="s">
        <v>13</v>
      </c>
      <c r="B15" s="27"/>
      <c r="C15" s="27"/>
      <c r="D15" s="27"/>
      <c r="E15" s="27"/>
      <c r="F15" s="27"/>
      <c r="G15" s="27"/>
      <c r="H15" s="27"/>
    </row>
    <row r="16" spans="1:8" x14ac:dyDescent="0.25">
      <c r="A16" s="28" t="s">
        <v>14</v>
      </c>
      <c r="B16" s="28"/>
      <c r="C16" s="28"/>
      <c r="D16" s="28"/>
      <c r="E16" s="28"/>
      <c r="F16" s="28"/>
      <c r="G16" s="28"/>
      <c r="H16" s="28"/>
    </row>
    <row r="17" spans="1:10" s="25" customFormat="1" ht="15.75" customHeight="1" x14ac:dyDescent="0.25">
      <c r="A17" s="24" t="s">
        <v>15</v>
      </c>
      <c r="B17" s="24">
        <f>ROUND(SQRT(((-C7*COS(B6)+C4*COS(B3))^2)+((C3-C6)^2))*40075/360,0)</f>
        <v>5033</v>
      </c>
      <c r="C17" s="29" t="s">
        <v>16</v>
      </c>
      <c r="D17" s="29"/>
      <c r="E17" s="29"/>
      <c r="F17" s="29"/>
      <c r="G17" s="29"/>
      <c r="H17" s="29"/>
      <c r="I17" s="29"/>
      <c r="J17" s="29"/>
    </row>
    <row r="18" spans="1:10" x14ac:dyDescent="0.25">
      <c r="A18"/>
      <c r="C18" s="29"/>
      <c r="D18" s="29"/>
      <c r="E18" s="29"/>
      <c r="F18" s="29"/>
      <c r="G18" s="29"/>
      <c r="H18" s="29"/>
      <c r="I18" s="29"/>
      <c r="J18" s="29"/>
    </row>
    <row r="19" spans="1:10" x14ac:dyDescent="0.25">
      <c r="C19" s="29"/>
      <c r="D19" s="29"/>
      <c r="E19" s="29"/>
      <c r="F19" s="29"/>
      <c r="G19" s="29"/>
      <c r="H19" s="29"/>
      <c r="I19" s="29"/>
      <c r="J19" s="29"/>
    </row>
    <row r="20" spans="1:10" x14ac:dyDescent="0.25">
      <c r="C20" s="29"/>
      <c r="D20" s="29"/>
      <c r="E20" s="29"/>
      <c r="F20" s="29"/>
      <c r="G20" s="29"/>
      <c r="H20" s="29"/>
      <c r="I20" s="29"/>
      <c r="J20" s="29"/>
    </row>
    <row r="21" spans="1:10" x14ac:dyDescent="0.25">
      <c r="C21" s="29"/>
      <c r="D21" s="29"/>
      <c r="E21" s="29"/>
      <c r="F21" s="29"/>
      <c r="G21" s="29"/>
      <c r="H21" s="29"/>
      <c r="I21" s="29"/>
      <c r="J21" s="29"/>
    </row>
    <row r="22" spans="1:10" x14ac:dyDescent="0.25">
      <c r="C22" s="29"/>
      <c r="D22" s="29"/>
      <c r="E22" s="29"/>
      <c r="F22" s="29"/>
      <c r="G22" s="29"/>
      <c r="H22" s="29"/>
      <c r="I22" s="29"/>
      <c r="J22" s="29"/>
    </row>
  </sheetData>
  <sheetProtection selectLockedCells="1" selectUnlockedCells="1"/>
  <mergeCells count="6">
    <mergeCell ref="A12:H12"/>
    <mergeCell ref="A13:H13"/>
    <mergeCell ref="A14:H14"/>
    <mergeCell ref="A15:H15"/>
    <mergeCell ref="A16:H16"/>
    <mergeCell ref="C17:J22"/>
  </mergeCells>
  <hyperlinks>
    <hyperlink ref="A16" r:id="rId1" xr:uid="{B9A98BB1-623F-4DD8-96BE-04F5867F733A}"/>
  </hyperlink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Philippe Le Bihan</cp:lastModifiedBy>
  <dcterms:created xsi:type="dcterms:W3CDTF">2024-07-31T03:02:55Z</dcterms:created>
  <dcterms:modified xsi:type="dcterms:W3CDTF">2024-07-31T03:02:55Z</dcterms:modified>
</cp:coreProperties>
</file>