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<sst xmlns="http://schemas.openxmlformats.org/spreadsheetml/2006/main" count="23" uniqueCount="21">
  <si>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Tentative de calcul de la Qibla d'un lieu</t>
  </si>
  <si>
    <t>Longitude de la Kaaba</t>
  </si>
  <si>
    <t>Latitude de la Kaaba</t>
  </si>
  <si>
    <t>Longitude du Lieu</t>
  </si>
  <si>
    <t>Latitude du Lieu</t>
  </si>
  <si>
    <t>Angle intermédiaire brut</t>
  </si>
  <si>
    <t>Distance entre Lieu et Kaaba en km:</t>
  </si>
  <si>
    <t>Si Lieu est au Nord de la Kaaba :</t>
  </si>
  <si>
    <t xml:space="preserve"> est l'angle de la Qibla</t>
  </si>
  <si>
    <t>Ceci n'est qu'un exercice de calcul de la Qibla. Plus on est proche de la Kaaba, plus les erreurs</t>
  </si>
  <si>
    <t>seront visibles.</t>
  </si>
  <si>
    <t>Comme méthode de calcul j'ai considéré que les latitudes et longitudes étaient des distances</t>
  </si>
  <si>
    <t>d'un triangle rectangle.</t>
  </si>
  <si>
    <t>Son avantage est qu'il permet de calculer la Qibla logique des Amériques !</t>
  </si>
  <si>
    <t>© des équations Philippe Le Bihan aka Town Ground. En Creative Commons for no money.</t>
  </si>
  <si>
    <t>En Radians</t>
  </si>
  <si>
    <t>En Degrés</t>
  </si>
  <si>
    <t>Si Lieu est au Sud-Ouest de la Kaaba :</t>
  </si>
  <si>
    <t>Si Lieu est au Sud-Est de la Kaaba :</t>
  </si>
  <si>
    <t>Lieux:</t>
  </si>
  <si>
    <t>Bruxelles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</si>
</sst>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13"/>
      <name val="Calibri"/>
      <family val="2"/>
    </font>
    <font>
      <b/>
      <sz val="28"/>
      <color indexed="9"/>
      <name val="Calibri"/>
      <family val="2"/>
    </font>
    <font>
      <sz val="24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b/>
      <sz val="11"/>
      <color rgb="FFFF0000"/>
      <name val="Calibri"/>
      <family val="2"/>
    </font>
    <font>
      <sz val="11"/>
      <color theme="2"/>
      <name val="Calibri"/>
      <family val="2"/>
    </font>
    <font>
      <b/>
      <sz val="11"/>
      <color rgb="FFFFFF00"/>
      <name val="Calibri"/>
      <family val="2"/>
    </font>
    <font>
      <b/>
      <sz val="28"/>
      <color theme="0"/>
      <name val="Calibri"/>
      <family val="2"/>
    </font>
    <font>
      <sz val="2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7" fillId="0" borderId="0" xfId="0" applyFont="1" applyAlignment="1">
      <alignment/>
    </xf>
    <xf numFmtId="0" fontId="47" fillId="33" borderId="0" xfId="0" applyFont="1" applyFill="1" applyAlignment="1">
      <alignment/>
    </xf>
    <xf numFmtId="0" fontId="22" fillId="0" borderId="0" xfId="0" applyFont="1" applyFill="1" applyAlignment="1">
      <alignment/>
    </xf>
    <xf numFmtId="0" fontId="40" fillId="0" borderId="0" xfId="0" applyFont="1" applyAlignment="1">
      <alignment/>
    </xf>
    <xf numFmtId="0" fontId="40" fillId="21" borderId="0" xfId="0" applyFont="1" applyFill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34" borderId="0" xfId="0" applyFont="1" applyFill="1" applyAlignment="1">
      <alignment/>
    </xf>
    <xf numFmtId="0" fontId="49" fillId="35" borderId="0" xfId="0" applyFont="1" applyFill="1" applyAlignment="1">
      <alignment/>
    </xf>
    <xf numFmtId="0" fontId="50" fillId="35" borderId="0" xfId="0" applyFont="1" applyFill="1" applyAlignment="1">
      <alignment/>
    </xf>
    <xf numFmtId="0" fontId="40" fillId="21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C9" sqref="C9"/>
    </sheetView>
  </sheetViews>
  <sheetFormatPr defaultColWidth="11.421875" defaultRowHeight="15"/>
  <cols>
    <col min="1" max="1" width="34.28125" style="1" customWidth="1"/>
    <col min="2" max="2" width="15.7109375" style="0" customWidth="1"/>
    <col min="3" max="3" width="15.7109375" style="1" customWidth="1"/>
    <col min="5" max="5" width="15.7109375" style="0" customWidth="1"/>
  </cols>
  <sheetData>
    <row r="1" s="20" customFormat="1" ht="15">
      <c r="A1" s="19" t="s">
        <v>0</v>
      </c>
    </row>
    <row r="2" s="20" customFormat="1" ht="15"/>
    <row r="3" s="20" customFormat="1" ht="15"/>
    <row r="6" spans="1:3" s="3" customFormat="1" ht="15">
      <c r="A6" s="2" t="s">
        <v>2</v>
      </c>
      <c r="B6" s="3">
        <f>RADIANS(C6)</f>
        <v>0.37389277329072057</v>
      </c>
      <c r="C6" s="2">
        <v>21.4224779</v>
      </c>
    </row>
    <row r="7" spans="1:3" s="4" customFormat="1" ht="15">
      <c r="A7" s="5" t="s">
        <v>1</v>
      </c>
      <c r="C7" s="5">
        <v>39.8251832</v>
      </c>
    </row>
    <row r="8" spans="1:5" s="17" customFormat="1" ht="15">
      <c r="A8" s="16"/>
      <c r="C8" s="16"/>
      <c r="D8" s="15" t="s">
        <v>19</v>
      </c>
      <c r="E8" s="17" t="s">
        <v>20</v>
      </c>
    </row>
    <row r="9" spans="1:5" s="14" customFormat="1" ht="15">
      <c r="A9" s="6" t="s">
        <v>4</v>
      </c>
      <c r="B9" s="7"/>
      <c r="C9" s="6">
        <v>40</v>
      </c>
      <c r="E9" s="14">
        <v>50.85027778</v>
      </c>
    </row>
    <row r="10" spans="1:5" s="14" customFormat="1" ht="15">
      <c r="A10" s="6" t="s">
        <v>3</v>
      </c>
      <c r="B10" s="7"/>
      <c r="C10" s="6">
        <v>-95</v>
      </c>
      <c r="E10" s="14">
        <v>4.348611111</v>
      </c>
    </row>
    <row r="11" spans="2:3" ht="15">
      <c r="B11" t="s">
        <v>15</v>
      </c>
      <c r="C11" s="1" t="s">
        <v>16</v>
      </c>
    </row>
    <row r="12" spans="1:3" ht="15">
      <c r="A12" s="10" t="s">
        <v>5</v>
      </c>
      <c r="B12" s="10">
        <f>ATAN((C7-C10)/(C9-C6))</f>
        <v>1.433868846900912</v>
      </c>
      <c r="C12" s="10">
        <f>DEGREES(B12)</f>
        <v>82.15463330271224</v>
      </c>
    </row>
    <row r="13" s="11" customFormat="1" ht="15"/>
    <row r="14" spans="1:2" ht="15">
      <c r="A14" s="1" t="s">
        <v>6</v>
      </c>
      <c r="B14" s="1">
        <f>ABS((C7-C10)*111.32*COS(B6)/SIN(B12))</f>
        <v>14103.835489505604</v>
      </c>
    </row>
    <row r="16" spans="1:4" s="9" customFormat="1" ht="15">
      <c r="A16" s="8" t="s">
        <v>7</v>
      </c>
      <c r="C16" s="8">
        <f>180-C12</f>
        <v>97.84536669728776</v>
      </c>
      <c r="D16" s="9" t="s">
        <v>8</v>
      </c>
    </row>
    <row r="17" spans="1:4" s="9" customFormat="1" ht="15">
      <c r="A17" s="8" t="s">
        <v>17</v>
      </c>
      <c r="C17" s="8">
        <f>-C12</f>
        <v>-82.15463330271224</v>
      </c>
      <c r="D17" s="9" t="s">
        <v>8</v>
      </c>
    </row>
    <row r="18" spans="1:4" s="9" customFormat="1" ht="15">
      <c r="A18" s="8" t="s">
        <v>18</v>
      </c>
      <c r="C18" s="8">
        <f>360-C12</f>
        <v>277.8453666972878</v>
      </c>
      <c r="D18" s="9" t="s">
        <v>8</v>
      </c>
    </row>
    <row r="20" spans="1:6" ht="15">
      <c r="A20" s="21" t="s">
        <v>9</v>
      </c>
      <c r="B20" s="21"/>
      <c r="C20" s="21"/>
      <c r="D20" s="21"/>
      <c r="E20" s="21"/>
      <c r="F20" s="12"/>
    </row>
    <row r="21" spans="1:6" ht="15">
      <c r="A21" s="21" t="s">
        <v>10</v>
      </c>
      <c r="B21" s="21"/>
      <c r="C21" s="21"/>
      <c r="D21" s="21"/>
      <c r="E21" s="21"/>
      <c r="F21" s="12"/>
    </row>
    <row r="22" spans="1:6" ht="15">
      <c r="A22" s="13"/>
      <c r="B22" s="13"/>
      <c r="C22" s="13"/>
      <c r="D22" s="13"/>
      <c r="E22" s="13"/>
      <c r="F22" s="12"/>
    </row>
    <row r="23" spans="1:6" ht="15">
      <c r="A23" s="21" t="s">
        <v>13</v>
      </c>
      <c r="B23" s="21"/>
      <c r="C23" s="21"/>
      <c r="D23" s="21"/>
      <c r="E23" s="21"/>
      <c r="F23" s="12"/>
    </row>
    <row r="24" spans="1:6" ht="15">
      <c r="A24" s="21"/>
      <c r="B24" s="21"/>
      <c r="C24" s="21"/>
      <c r="D24" s="21"/>
      <c r="E24" s="21"/>
      <c r="F24" s="12"/>
    </row>
    <row r="25" spans="1:6" ht="15">
      <c r="A25" s="21" t="s">
        <v>11</v>
      </c>
      <c r="B25" s="21"/>
      <c r="C25" s="21"/>
      <c r="D25" s="21"/>
      <c r="E25" s="21"/>
      <c r="F25" s="12"/>
    </row>
    <row r="26" spans="1:6" ht="15">
      <c r="A26" s="21" t="s">
        <v>12</v>
      </c>
      <c r="B26" s="21"/>
      <c r="C26" s="21"/>
      <c r="D26" s="21"/>
      <c r="E26" s="21"/>
      <c r="F26" s="12"/>
    </row>
    <row r="27" spans="1:6" ht="15">
      <c r="A27" s="21"/>
      <c r="B27" s="21"/>
      <c r="C27" s="21"/>
      <c r="D27" s="21"/>
      <c r="E27" s="21"/>
      <c r="F27" s="12"/>
    </row>
    <row r="28" spans="1:6" ht="15">
      <c r="A28" s="18" t="s">
        <v>14</v>
      </c>
      <c r="B28" s="18"/>
      <c r="C28" s="18"/>
      <c r="D28" s="18"/>
      <c r="E28" s="18"/>
      <c r="F28" s="12"/>
    </row>
  </sheetData>
  <sheetProtection/>
  <mergeCells count="9">
    <mergeCell ref="A28:E28"/>
    <mergeCell ref="A1:IV3"/>
    <mergeCell ref="A20:E20"/>
    <mergeCell ref="A21:E21"/>
    <mergeCell ref="A23:E23"/>
    <mergeCell ref="A24:E24"/>
    <mergeCell ref="A25:E25"/>
    <mergeCell ref="A26:E26"/>
    <mergeCell ref="A27:E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 Bihan</dc:creator>
  <cp:keywords/>
  <dc:description/>
  <cp:lastModifiedBy>Philippe Le Bihan</cp:lastModifiedBy>
  <dcterms:created xsi:type="dcterms:W3CDTF">2020-05-07T08:40:37Z</dcterms:created>
  <dcterms:modified xsi:type="dcterms:W3CDTF">2020-05-08T10:33:01Z</dcterms:modified>
  <cp:category/>
  <cp:version/>
  <cp:contentType/>
  <cp:contentStatus/>
</cp:coreProperties>
</file>