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687" firstSheet="8" activeTab="14"/>
  </bookViews>
  <sheets>
    <sheet name="infos_course" sheetId="1" r:id="rId1"/>
    <sheet name="1ere" sheetId="2" r:id="rId2"/>
    <sheet name="2eme" sheetId="3" r:id="rId3"/>
    <sheet name="3eme" sheetId="4" r:id="rId4"/>
    <sheet name="4ème " sheetId="5" r:id="rId5"/>
    <sheet name="Féminines" sheetId="6" r:id="rId6"/>
    <sheet name="Cadets" sheetId="7" r:id="rId7"/>
    <sheet name="Minimes" sheetId="8" r:id="rId8"/>
    <sheet name="Resultats_1ere" sheetId="9" r:id="rId9"/>
    <sheet name="Resultats_2eme" sheetId="10" r:id="rId10"/>
    <sheet name="Resultats_3eme" sheetId="11" r:id="rId11"/>
    <sheet name="Resultats_4ème" sheetId="12" r:id="rId12"/>
    <sheet name="Resultats_Féminines" sheetId="13" r:id="rId13"/>
    <sheet name="Resultats_Cadets" sheetId="14" r:id="rId14"/>
    <sheet name="Resultats_Minimes" sheetId="15" r:id="rId15"/>
    <sheet name="Outils_1ere" sheetId="16" r:id="rId16"/>
    <sheet name="Outils_2eme" sheetId="17" r:id="rId17"/>
    <sheet name="Outils_3eme" sheetId="18" r:id="rId18"/>
    <sheet name="Outils_Grands_sportifs" sheetId="19" r:id="rId19"/>
    <sheet name="Outils_Feminines" sheetId="20" r:id="rId20"/>
    <sheet name="Outils_Cadets" sheetId="21" r:id="rId21"/>
    <sheet name="Outils_Minimes" sheetId="22" r:id="rId22"/>
  </sheets>
  <externalReferences>
    <externalReference r:id="rId25"/>
  </externalReferences>
  <definedNames>
    <definedName name="_xlfn.SINGLE" hidden="1">#NAME?</definedName>
    <definedName name="Cadets">#REF!</definedName>
    <definedName name="Cadets_resultats">'[1]Cadets'!$A$10:$C$114</definedName>
    <definedName name="Cadets_resultats_1">'[1]Cadets'!$A$10:$C$114</definedName>
    <definedName name="Cadets_resultats_2">'[1]Cadets'!$A$10:$C$114</definedName>
    <definedName name="Cadets_resultats_3">'[1]Cadets'!$A$10:$C$114</definedName>
    <definedName name="Cadets_resultats_4">'[1]Cadets'!$A$10:$C$114</definedName>
    <definedName name="Cadets_resultats_5">'[1]Cadets'!$A$10:$C$114</definedName>
    <definedName name="Cadets_resultats_6">'[1]Cadets'!$A$10:$C$114</definedName>
    <definedName name="Cadets_resultats_7">'Cadets'!$A$10:$C$28</definedName>
    <definedName name="d">'1ere'!$A$10:$C$113</definedName>
    <definedName name="d_1">'2eme'!$A$10:$C$114</definedName>
    <definedName name="d_10">'[1]Grands_sportifs'!$A$10:$C$114</definedName>
    <definedName name="d_11">'4ème '!$A$10:$C$114</definedName>
    <definedName name="d_2">'3eme'!$A$10:$C$43</definedName>
    <definedName name="d_3">'Féminines'!$A$10:$C$114</definedName>
    <definedName name="d_4">'[1]Grands_sportifs'!$A$10:$C$114</definedName>
    <definedName name="d_5">'[1]Grands_sportifs'!$A$10:$C$114</definedName>
    <definedName name="d_6">'[1]Grands_sportifs'!$A$10:$C$114</definedName>
    <definedName name="d_7">'[1]Grands_sportifs'!$A$10:$C$114</definedName>
    <definedName name="d_8">'[1]Grands_sportifs'!$A$10:$C$114</definedName>
    <definedName name="d_9">'[1]Grands_sportifs'!$A$10:$C$114</definedName>
    <definedName name="Excel_BuiltIn_Print_Area_1">('2eme'!$A$1:$F$109,'Resultats_2eme'!$A$1:$C$107)</definedName>
    <definedName name="Excel_BuiltIn_Print_Area_14">'Resultats_3eme'!$A$1:$C$107</definedName>
    <definedName name="Excel_BuiltIn_Print_Area_15">'Resultats_Cadets'!$A$1:$C$107</definedName>
    <definedName name="Excel_BuiltIn_Print_Area_16">'Resultats_Féminines'!$A$1:$C$107</definedName>
    <definedName name="Excel_BuiltIn_Print_Area_17">'Resultats_4ème'!$A$1:$C$107</definedName>
    <definedName name="Excel_BuiltIn_Print_Area_18">'Resultats_Minimes'!$A$1:$C$107</definedName>
    <definedName name="Excel_BuiltIn_Print_Area_2">('3eme'!$A$1:$F$40,'Resultats_3eme'!$A$1:$C$107)</definedName>
    <definedName name="Excel_BuiltIn_Print_Area_21">('1ere'!$A$1:$F$108,'Resultats_1ere'!$A$1:$C$107)</definedName>
    <definedName name="Excel_BuiltIn_Print_Area_3">('Cadets'!$A$1:$F$23,'Resultats_Cadets'!$A$1:$C$107)</definedName>
    <definedName name="Excel_BuiltIn_Print_Area_4">('Féminines'!$A$1:$F$109,'Resultats_Féminines'!$A$1:$C$107)</definedName>
    <definedName name="Excel_BuiltIn_Print_Area_5">('4ème '!$A$1:$F$109,'Resultats_4ème'!$A$1:$C$107)</definedName>
    <definedName name="Excel_BuiltIn_Print_Area_6">('Minimes'!$A$1:$F$109,'Resultats_Minimes'!$A$1:$C$107)</definedName>
    <definedName name="Fem1">#REF!</definedName>
    <definedName name="Fem2">#REF!</definedName>
    <definedName name="Fem3">#REF!</definedName>
    <definedName name="Feminines_Resultats">'[1]Féminines'!$A$10:$C$114</definedName>
    <definedName name="Feminines_Resultats_1">'[1]Féminines'!$A$10:$C$114</definedName>
    <definedName name="Feminines_Resultats_2">'[1]Féminines'!$A$10:$C$114</definedName>
    <definedName name="Feminines_Resultats_3">'[1]Féminines'!$A$10:$C$114</definedName>
    <definedName name="Feminines_Resultats_4">'[1]Féminines'!$A$10:$C$114</definedName>
    <definedName name="Feminines_Resultats_5">'[1]Féminines'!$A$10:$C$114</definedName>
    <definedName name="Feminines_Resultats_6">'[1]Féminines'!$A$10:$C$114</definedName>
    <definedName name="Feminines_Resultats_7">'Féminines'!$A$10:$C$114</definedName>
    <definedName name="Juniors">#REF!</definedName>
    <definedName name="Minimes">#REF!</definedName>
    <definedName name="Resultats_1ere">'[1]1ere'!$A$10:$C$114</definedName>
    <definedName name="Resultats_1ere_1">'[1]1ere'!$A$10:$C$114</definedName>
    <definedName name="Resultats_1ere_2">'[1]1ere'!$A$10:$C$114</definedName>
    <definedName name="Resultats_1ere_3">'[1]1ere'!$A$10:$C$114</definedName>
    <definedName name="Resultats_1ere_4">'[1]1ere'!$A$10:$C$114</definedName>
    <definedName name="Resultats_1ere_5">'[1]1ere'!$A$10:$C$114</definedName>
    <definedName name="Resultats_1ere_6">'[1]1ere'!$A$10:$C$114</definedName>
    <definedName name="Resultats_1ere_7">'1ere'!$A$10:$C$113</definedName>
    <definedName name="Resultats_2eme">'[1]2eme'!$A$10:$C$114</definedName>
    <definedName name="Resultats_2eme_1">'[1]2eme'!$A$10:$C$114</definedName>
    <definedName name="Resultats_2eme_2">'[1]2eme'!$A$10:$C$114</definedName>
    <definedName name="Resultats_2eme_3">'[1]2eme'!$A$10:$C$114</definedName>
    <definedName name="Resultats_2eme_4">'[1]2eme'!$A$10:$C$114</definedName>
    <definedName name="Resultats_2eme_5">'[1]2eme'!$A$10:$C$114</definedName>
    <definedName name="Resultats_2eme_6">'[1]2eme'!$A$10:$C$114</definedName>
    <definedName name="Resultats_2eme_7">'2eme'!$A$10:$C$114</definedName>
    <definedName name="Resultats_3eme">'[1]3eme'!$A$10:$C$114</definedName>
    <definedName name="Resultats_3eme_1">'[1]3eme'!$A$10:$C$114</definedName>
    <definedName name="Resultats_3eme_2">'[1]3eme'!$A$10:$C$114</definedName>
    <definedName name="Resultats_3eme_3">'[1]3eme'!$A$10:$C$114</definedName>
    <definedName name="Resultats_3eme_4">'[1]3eme'!$A$10:$C$114</definedName>
    <definedName name="Resultats_3eme_5">'[1]3eme'!$A$10:$C$114</definedName>
    <definedName name="Resultats_3eme_6">'[1]3eme'!$A$10:$C$114</definedName>
    <definedName name="Resultats_3eme_7">'3eme'!$A$10:$C$43</definedName>
    <definedName name="SéniorsA">#REF!</definedName>
    <definedName name="SéniorsB">#REF!</definedName>
    <definedName name="VétéransA">#REF!</definedName>
    <definedName name="VétéransB">'Cadets'!$A$10:$C$28</definedName>
    <definedName name="VétéransB_1">'[1]Minimes'!$A$10:$C$114</definedName>
    <definedName name="VétéransB_2">'[1]Minimes'!$A$10:$C$114</definedName>
    <definedName name="VétéransB_3">'[1]Minimes'!$A$10:$C$114</definedName>
    <definedName name="VétéransB_4">'[1]Minimes'!$A$10:$C$114</definedName>
    <definedName name="VétéransB_5">'[1]Minimes'!$A$10:$C$114</definedName>
    <definedName name="VétéransB_6">'[1]Minimes'!$A$10:$C$114</definedName>
    <definedName name="VétéransB_7">'[1]Minimes'!$A$10:$C$114</definedName>
    <definedName name="VétéransB_8">'Minimes'!$A$10:$C$114</definedName>
    <definedName name="VétéransC">#REF!</definedName>
    <definedName name="_xlnm.Print_Area" localSheetId="1">'1ere'!$A$1:$F$108</definedName>
    <definedName name="_xlnm.Print_Area" localSheetId="2">'2eme'!$A$1:$F$109</definedName>
    <definedName name="_xlnm.Print_Area" localSheetId="3">'3eme'!$A$1:$F$40</definedName>
    <definedName name="_xlnm.Print_Area" localSheetId="4">'4ème '!$A$1:$F$109</definedName>
    <definedName name="_xlnm.Print_Area" localSheetId="6">'Cadets'!$A$1:$F$23</definedName>
    <definedName name="_xlnm.Print_Area" localSheetId="5">'Féminines'!$A$1:$F$109</definedName>
    <definedName name="_xlnm.Print_Area" localSheetId="7">'Minimes'!$A$1:$F$109</definedName>
    <definedName name="_xlnm.Print_Area" localSheetId="15">('Outils_1ere'!$A$1:$G$61,'Outils_1ere'!$I$1:$R$69)</definedName>
    <definedName name="_xlnm.Print_Area" localSheetId="16">('Outils_2eme'!$A$1:$G$61,'Outils_2eme'!$I$1:$R$69)</definedName>
    <definedName name="_xlnm.Print_Area" localSheetId="17">('Outils_3eme'!$A$1:$G$61,'Outils_3eme'!$I$1:$R$69)</definedName>
    <definedName name="_xlnm.Print_Area" localSheetId="20">('Outils_Cadets'!$A$1:$G$61,'Outils_Cadets'!$I$1:$R$69)</definedName>
    <definedName name="_xlnm.Print_Area" localSheetId="19">('Outils_Feminines'!$A$1:$G$61,'Outils_Feminines'!$I$1:$R$69)</definedName>
    <definedName name="_xlnm.Print_Area" localSheetId="18">('Outils_Grands_sportifs'!$A$1:$G$61,'Outils_Grands_sportifs'!$I$1:$R$69)</definedName>
    <definedName name="_xlnm.Print_Area" localSheetId="21">('Outils_Minimes'!$A$1:$G$61,'Outils_Minimes'!$I$1:$R$69)</definedName>
    <definedName name="_xlnm.Print_Area" localSheetId="8">'Resultats_1ere'!$A$1:$C$17</definedName>
    <definedName name="_xlnm.Print_Area" localSheetId="9">'Resultats_2eme'!$A$5:$C$12</definedName>
    <definedName name="_xlnm.Print_Area" localSheetId="10">'Resultats_3eme'!$A$1:$C$36</definedName>
    <definedName name="_xlnm.Print_Area" localSheetId="11">'Resultats_4ème'!$A$1:$C$42</definedName>
    <definedName name="_xlnm.Print_Area" localSheetId="13">'Resultats_Cadets'!$A$1:$C$9</definedName>
    <definedName name="_xlnm.Print_Area" localSheetId="12">('Resultats_Féminines'!$A$1:$C$107,'Resultats_Féminines'!$A$1:$C$107)</definedName>
    <definedName name="_xlnm.Print_Area" localSheetId="14">'Resultats_Minimes'!$A$1:$C$13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8"/>
            <color indexed="8"/>
            <rFont val="Tahoma"/>
            <family val="2"/>
          </rPr>
          <t xml:space="preserve">VL : </t>
        </r>
        <r>
          <rPr>
            <sz val="8"/>
            <color indexed="8"/>
            <rFont val="Tahoma"/>
            <family val="2"/>
          </rPr>
          <t>saisir le 1er numéro de la série du dossard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8"/>
            <color indexed="8"/>
            <rFont val="Tahoma"/>
            <family val="2"/>
          </rPr>
          <t xml:space="preserve">VL : </t>
        </r>
        <r>
          <rPr>
            <sz val="8"/>
            <color indexed="8"/>
            <rFont val="Tahoma"/>
            <family val="2"/>
          </rPr>
          <t>saisir le 1er numéro de la série du dossard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8"/>
            <color indexed="8"/>
            <rFont val="Tahoma"/>
            <family val="2"/>
          </rPr>
          <t xml:space="preserve">VL : </t>
        </r>
        <r>
          <rPr>
            <sz val="8"/>
            <color indexed="8"/>
            <rFont val="Tahoma"/>
            <family val="2"/>
          </rPr>
          <t>saisir le 1er numéro de la série du dossard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8"/>
            <color indexed="8"/>
            <rFont val="Tahoma"/>
            <family val="2"/>
          </rPr>
          <t xml:space="preserve">VL : </t>
        </r>
        <r>
          <rPr>
            <sz val="8"/>
            <color indexed="8"/>
            <rFont val="Tahoma"/>
            <family val="2"/>
          </rPr>
          <t>saisir le 1er numéro de la série du dossard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8"/>
            <color indexed="8"/>
            <rFont val="Tahoma"/>
            <family val="2"/>
          </rPr>
          <t xml:space="preserve">VL : </t>
        </r>
        <r>
          <rPr>
            <sz val="8"/>
            <color indexed="8"/>
            <rFont val="Tahoma"/>
            <family val="2"/>
          </rPr>
          <t>saisir le 1er numéro de la série du dossard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8"/>
            <color indexed="8"/>
            <rFont val="Tahoma"/>
            <family val="2"/>
          </rPr>
          <t xml:space="preserve">VL : </t>
        </r>
        <r>
          <rPr>
            <sz val="8"/>
            <color indexed="8"/>
            <rFont val="Tahoma"/>
            <family val="2"/>
          </rPr>
          <t>saisir le 1er numéro de la série du dossard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8"/>
            <color indexed="8"/>
            <rFont val="Tahoma"/>
            <family val="2"/>
          </rPr>
          <t xml:space="preserve">VL : </t>
        </r>
        <r>
          <rPr>
            <sz val="8"/>
            <color indexed="8"/>
            <rFont val="Tahoma"/>
            <family val="2"/>
          </rPr>
          <t>saisir le 1er numéro de la série du dossard</t>
        </r>
      </text>
    </comment>
  </commentList>
</comments>
</file>

<file path=xl/sharedStrings.xml><?xml version="1.0" encoding="utf-8"?>
<sst xmlns="http://schemas.openxmlformats.org/spreadsheetml/2006/main" count="788" uniqueCount="251">
  <si>
    <t>CONSIGNES</t>
  </si>
  <si>
    <t>MDP : UFO</t>
  </si>
  <si>
    <t>Course</t>
  </si>
  <si>
    <t>VOVES</t>
  </si>
  <si>
    <t>Club</t>
  </si>
  <si>
    <t>A C VOVES</t>
  </si>
  <si>
    <t>Feuille infos_course</t>
  </si>
  <si>
    <t>Date</t>
  </si>
  <si>
    <t>Ne remplir que les cases bleues</t>
  </si>
  <si>
    <t>Feuilles Engagements (1ere / 2eme […] Minimes)</t>
  </si>
  <si>
    <t>Onglets jaunes</t>
  </si>
  <si>
    <t>Couleur dossards</t>
  </si>
  <si>
    <t>Nb. Partants</t>
  </si>
  <si>
    <t>1 - Dossard : ne changer que le premier. La série se change toute seule</t>
  </si>
  <si>
    <t>2 - Observations club : mettre si le coureur doit de l'argent au club, catégorie à vérifier…</t>
  </si>
  <si>
    <t>3 - Emargement : mettre 'X' si le coureur a émargé (permet de compter les partants)</t>
  </si>
  <si>
    <t>Feuilles Résultats (Resultats_1ere / Resultats_2eme / […] Résultats_Minimes)</t>
  </si>
  <si>
    <t>Onglets verts</t>
  </si>
  <si>
    <t>Féminines</t>
  </si>
  <si>
    <t>Cadets 15/16</t>
  </si>
  <si>
    <r>
      <t xml:space="preserve">La fonction </t>
    </r>
    <r>
      <rPr>
        <i/>
        <sz val="10"/>
        <rFont val="Arial"/>
        <family val="2"/>
      </rPr>
      <t>Doublon ?</t>
    </r>
    <r>
      <rPr>
        <sz val="10"/>
        <rFont val="Arial"/>
        <family val="2"/>
      </rPr>
      <t xml:space="preserve"> permet de contrôler si un coureur n'a pas été classé 2 fois (le numéro s'affiche)</t>
    </r>
  </si>
  <si>
    <t>Minimes 13/14</t>
  </si>
  <si>
    <r>
      <t xml:space="preserve">La fonction </t>
    </r>
    <r>
      <rPr>
        <i/>
        <sz val="10"/>
        <rFont val="Arial"/>
        <family val="2"/>
      </rPr>
      <t>Etat</t>
    </r>
    <r>
      <rPr>
        <sz val="10"/>
        <rFont val="Arial"/>
        <family val="2"/>
      </rPr>
      <t xml:space="preserve"> permet de voir si un coureur partant n'a pas été classé</t>
    </r>
  </si>
  <si>
    <t>TOTAL</t>
  </si>
  <si>
    <r>
      <t xml:space="preserve">La case </t>
    </r>
    <r>
      <rPr>
        <i/>
        <sz val="10"/>
        <rFont val="Arial"/>
        <family val="2"/>
      </rPr>
      <t>OBS Arbitre</t>
    </r>
    <r>
      <rPr>
        <sz val="10"/>
        <rFont val="Arial"/>
        <family val="2"/>
      </rPr>
      <t xml:space="preserve"> permet au commissaire d'annoter le non classement d'un coureur (crevaison, abandon, chute…)</t>
    </r>
  </si>
  <si>
    <t>Feuilles Outils (Outils_1ere / Outils_2ème […] Outils_Minimes)</t>
  </si>
  <si>
    <t>Onglets rouges</t>
  </si>
  <si>
    <t>Cette feuille est composée de 2 outils : une liste de partants et une grille de suivi de course.</t>
  </si>
  <si>
    <t>Elle est mise à jour automatiquement. Il suffit de l'imprimer (une page pour la liste et une page pour la grille)</t>
  </si>
  <si>
    <t xml:space="preserve">Ce programme gratuit a été testé en situation réelle. </t>
  </si>
  <si>
    <t>Toutes les fonctions marchent correctement (tests réalisés sous Microsoft Excel 2007)</t>
  </si>
  <si>
    <t>L'auteur décline toute responsabilité si l'utilisateur ne maîtrise pas l'outil.</t>
  </si>
  <si>
    <t>N'ayant pas de droit d'auteur, les obligations de maintenance ne sont pas obligatoires</t>
  </si>
  <si>
    <t>Contacter l'auteur</t>
  </si>
  <si>
    <t>Vincent LEFRANT</t>
  </si>
  <si>
    <t>Version : 2.3.2</t>
  </si>
  <si>
    <t>ufolep02@vincentlefrant.fr</t>
  </si>
  <si>
    <t>Course : VOVES</t>
  </si>
  <si>
    <t>Club : A C Voves</t>
  </si>
  <si>
    <t>Date : 21/08/2022</t>
  </si>
  <si>
    <t>Couleur dossards :</t>
  </si>
  <si>
    <t>NOIR</t>
  </si>
  <si>
    <t>1ère catégorie</t>
  </si>
  <si>
    <t>Dossard</t>
  </si>
  <si>
    <t>Coureur</t>
  </si>
  <si>
    <t>N° Département</t>
  </si>
  <si>
    <t>Observations club</t>
  </si>
  <si>
    <t>Emargement</t>
  </si>
  <si>
    <t>Partant ?</t>
  </si>
  <si>
    <t>GILLAIN FRANCIS</t>
  </si>
  <si>
    <t>TEAM CYCLISTE EN DANSEUSE</t>
  </si>
  <si>
    <t>OK UFOLEP</t>
  </si>
  <si>
    <t>LEBLEU REMY</t>
  </si>
  <si>
    <t>VELO CLUB SAINT GERMAIN DES PRES</t>
  </si>
  <si>
    <t>LEGENDRE BERTRAND</t>
  </si>
  <si>
    <t>TEAM PROGRESS</t>
  </si>
  <si>
    <t>OK FFC ( D1 )</t>
  </si>
  <si>
    <t>LEROUX JULIEN</t>
  </si>
  <si>
    <t xml:space="preserve">MARONI ANTHONY </t>
  </si>
  <si>
    <t>UNION CYCLISTE BOUSSAQUINE</t>
  </si>
  <si>
    <t xml:space="preserve">RIHET SEBASTIEN </t>
  </si>
  <si>
    <t>ESMPC</t>
  </si>
  <si>
    <t>STENGEL UGO</t>
  </si>
  <si>
    <t>DREUX CC</t>
  </si>
  <si>
    <t>VIEUX OLIVIER</t>
  </si>
  <si>
    <t>MENARD FREDERIC</t>
  </si>
  <si>
    <t xml:space="preserve">ES STAINS </t>
  </si>
  <si>
    <t>DOIT FFC ( D1 )</t>
  </si>
  <si>
    <t>PERIBOIS ANTHONY</t>
  </si>
  <si>
    <t>FFC</t>
  </si>
  <si>
    <t>PAYE 12€</t>
  </si>
  <si>
    <t>BRILLOUET PIERRE</t>
  </si>
  <si>
    <t>VC VILLEJUST</t>
  </si>
  <si>
    <t xml:space="preserve">BRETON NICOLAS </t>
  </si>
  <si>
    <t>2ème catégorie</t>
  </si>
  <si>
    <t>BELLEGUEILLE JEROM</t>
  </si>
  <si>
    <t>OK FFC</t>
  </si>
  <si>
    <t>LUCOL FABRICE</t>
  </si>
  <si>
    <t>ASSOCIATION GRANDE VIGIE</t>
  </si>
  <si>
    <t>MARIE YAN</t>
  </si>
  <si>
    <t>CMOM TEAM CYLISTE MORANGIS</t>
  </si>
  <si>
    <t xml:space="preserve">JUINET XAVIER </t>
  </si>
  <si>
    <t>AMICALE DE NEUVILLE</t>
  </si>
  <si>
    <t>DOIT FFC ( D2)</t>
  </si>
  <si>
    <t>3ème catégorie</t>
  </si>
  <si>
    <t>PETIT SYLVAIN</t>
  </si>
  <si>
    <t>AULARD NICOLAS</t>
  </si>
  <si>
    <t>LHERMITTE BRUNO</t>
  </si>
  <si>
    <t>LECOCQ FRANCOIS</t>
  </si>
  <si>
    <t>NAVET LAURENT</t>
  </si>
  <si>
    <t>MANCEAU SEBASTIEN</t>
  </si>
  <si>
    <t>BEZANNIER FRANCK</t>
  </si>
  <si>
    <t>BEAUDOUIN CHRISTOPHE</t>
  </si>
  <si>
    <t>VC BEAUGENCY</t>
  </si>
  <si>
    <t>DOIT UFOLEP</t>
  </si>
  <si>
    <t>DENOUE GILLES</t>
  </si>
  <si>
    <t>DESCARTES BRUNO</t>
  </si>
  <si>
    <t>DUPIRE PHILIPPE</t>
  </si>
  <si>
    <t>PIECHACZ GILLES</t>
  </si>
  <si>
    <t>VANLAERES MICHAEL</t>
  </si>
  <si>
    <t>ANET VC</t>
  </si>
  <si>
    <t>DOIT  CLUB FSGT ( 4 )</t>
  </si>
  <si>
    <t>CHEVRIER STEPHANE</t>
  </si>
  <si>
    <t>US MAULE</t>
  </si>
  <si>
    <t>OK FSGT</t>
  </si>
  <si>
    <t>FOURNIER CEDRIC</t>
  </si>
  <si>
    <t>LE HEN BRUNO</t>
  </si>
  <si>
    <t>ROULOT GLENN</t>
  </si>
  <si>
    <t>HUET JONATHAN</t>
  </si>
  <si>
    <t>MINAULT SABRINA</t>
  </si>
  <si>
    <t>AC SUD 28</t>
  </si>
  <si>
    <t>DOIT FFC ( D3 )</t>
  </si>
  <si>
    <t>DE BELDER FRANCOIS</t>
  </si>
  <si>
    <t>OK  FFC ( D4 )</t>
  </si>
  <si>
    <t>DELUBAC NICOLAS</t>
  </si>
  <si>
    <t xml:space="preserve">OK  FFC </t>
  </si>
  <si>
    <t>DURANTI YANNICK</t>
  </si>
  <si>
    <t>SAINT PIERRE DU PERRAY</t>
  </si>
  <si>
    <t>FEVRIER DOMINIQUE</t>
  </si>
  <si>
    <t>CLUB CYCLISTE MENNECY VILLEROY</t>
  </si>
  <si>
    <t>GLIBERT CLEMENT</t>
  </si>
  <si>
    <t>HOUDOIRE EMMANUEL</t>
  </si>
  <si>
    <t>VC ETAMPES</t>
  </si>
  <si>
    <t>BISAULT MIGUEL</t>
  </si>
  <si>
    <t>MERLAEN PATRICK</t>
  </si>
  <si>
    <t>BEAUMONT</t>
  </si>
  <si>
    <t>PAYE 9€</t>
  </si>
  <si>
    <t>HERNANDEZ JP</t>
  </si>
  <si>
    <t>PAYE 9€ (XAVIER)</t>
  </si>
  <si>
    <t>RAGACHE STEEVE</t>
  </si>
  <si>
    <t>MAINTENON</t>
  </si>
  <si>
    <t>PONCET CHRISTIAN</t>
  </si>
  <si>
    <t>RLB</t>
  </si>
  <si>
    <t>SANI DANIEL</t>
  </si>
  <si>
    <t>VCM  MARSEILLE</t>
  </si>
  <si>
    <t xml:space="preserve"> </t>
  </si>
  <si>
    <t>Course :  VOVES</t>
  </si>
  <si>
    <t>Club : A C Vovéenne</t>
  </si>
  <si>
    <t>Date : 21/08/2021</t>
  </si>
  <si>
    <t>4ème Cat</t>
  </si>
  <si>
    <t>MARGOT DIDIER</t>
  </si>
  <si>
    <t>MICHEL JEAN MARC</t>
  </si>
  <si>
    <t>ARCILLON LIONEL</t>
  </si>
  <si>
    <t xml:space="preserve">LECOCQ LAETITIA </t>
  </si>
  <si>
    <t>VANTHEEMSHE SERGE</t>
  </si>
  <si>
    <t>DEZALLE LUC</t>
  </si>
  <si>
    <t>BOULLE PASCAL</t>
  </si>
  <si>
    <t>FLEURY MARCEL</t>
  </si>
  <si>
    <t>BAUCHER JACKY</t>
  </si>
  <si>
    <t>JANVIER GILLES</t>
  </si>
  <si>
    <t>VALLY CHRISTOPHE</t>
  </si>
  <si>
    <t>BELLIARD CYRIL</t>
  </si>
  <si>
    <t>BELLIARD ANDRE</t>
  </si>
  <si>
    <t>OK UFOLEP ( 4b )</t>
  </si>
  <si>
    <t>DOMARADSKI SEBASTIEN</t>
  </si>
  <si>
    <t>AST CHATEAUNEUF</t>
  </si>
  <si>
    <t>T</t>
  </si>
  <si>
    <t>HUE LAURENT</t>
  </si>
  <si>
    <t>MARIE ALEXANDRE</t>
  </si>
  <si>
    <t>TEAM CYCLISTE MORANGIS</t>
  </si>
  <si>
    <t>WYSOCKA JEAN MICHEL</t>
  </si>
  <si>
    <t>PEDALE COMBS LA VILLE</t>
  </si>
  <si>
    <t>CHERVRIER JEAN JACQUES</t>
  </si>
  <si>
    <t>US MAULE CYCLISTE</t>
  </si>
  <si>
    <t>FAURE JEAN CLAUDE</t>
  </si>
  <si>
    <t>VC TOURY</t>
  </si>
  <si>
    <t>HUREL CHRISTIAN</t>
  </si>
  <si>
    <t>VC COURCY AUX LOGES</t>
  </si>
  <si>
    <t>DAMAGNEZ OLIVIER</t>
  </si>
  <si>
    <t>DOIT  CLUB UFOLEP</t>
  </si>
  <si>
    <t>LE MAGORIEC CHRISTOPHE</t>
  </si>
  <si>
    <t>RUBANY SEBASTIEN</t>
  </si>
  <si>
    <t>VARLET CHRISTIAN</t>
  </si>
  <si>
    <t>DOIT  CLUB UFOLEP(4b)</t>
  </si>
  <si>
    <t>LAMOUREUX FRANCK</t>
  </si>
  <si>
    <t>RAGACHE DIDIER</t>
  </si>
  <si>
    <t>BRIAND ARNAULT</t>
  </si>
  <si>
    <t>EQUIPE CYCLISTE VELIZY</t>
  </si>
  <si>
    <t>DURIEU YVES</t>
  </si>
  <si>
    <t>ANTHONY BERNY CYCLISTE</t>
  </si>
  <si>
    <t>OLIVIER THIERRY</t>
  </si>
  <si>
    <t>LA PEDALE FERTOISE</t>
  </si>
  <si>
    <t>DEFRESNES DIDIER</t>
  </si>
  <si>
    <t>BAUCHER SEBASTIEN</t>
  </si>
  <si>
    <t>COEURJOLY STEPHANE</t>
  </si>
  <si>
    <t>RAULT FRANCOIS XAVIER</t>
  </si>
  <si>
    <t>GATINE PASCAL</t>
  </si>
  <si>
    <t xml:space="preserve">ANET  </t>
  </si>
  <si>
    <t>PAYE 6€</t>
  </si>
  <si>
    <t>DEZECOT GERARD</t>
  </si>
  <si>
    <t>VELO CLUB BEAUMONT BOESSES</t>
  </si>
  <si>
    <t>RENAUX PASCAL</t>
  </si>
  <si>
    <t>CHATEAUNEUF</t>
  </si>
  <si>
    <t>LIEGEOIS JEAN LUC</t>
  </si>
  <si>
    <t>ASSOCIATION PEDALE COMBS LA VILLAISE</t>
  </si>
  <si>
    <t>PAN JOEL</t>
  </si>
  <si>
    <t>VCEMS</t>
  </si>
  <si>
    <t>MALON DOMINIQUE</t>
  </si>
  <si>
    <t>MATIGNON FELIX</t>
  </si>
  <si>
    <t xml:space="preserve">Course : </t>
  </si>
  <si>
    <t xml:space="preserve">Club : </t>
  </si>
  <si>
    <t xml:space="preserve">Date : </t>
  </si>
  <si>
    <t>Cadets 15/16 ans</t>
  </si>
  <si>
    <t>Engagement</t>
  </si>
  <si>
    <t>BRETON LENY</t>
  </si>
  <si>
    <t>ESMPC MAINTENON</t>
  </si>
  <si>
    <t>Minimes 13/14 ans</t>
  </si>
  <si>
    <t>BAUCHER THEO</t>
  </si>
  <si>
    <t>ACVOVES</t>
  </si>
  <si>
    <t>OK FFC MINIMES</t>
  </si>
  <si>
    <t>GUESLIN HUGO</t>
  </si>
  <si>
    <t>C CCHARTRES</t>
  </si>
  <si>
    <t>DOIT FFC</t>
  </si>
  <si>
    <t>TISON SIMON</t>
  </si>
  <si>
    <t>LUCE</t>
  </si>
  <si>
    <t>NOYON KYLAN</t>
  </si>
  <si>
    <t>GOBLET KEVIN</t>
  </si>
  <si>
    <t xml:space="preserve">Course : </t>
  </si>
  <si>
    <t>A C VOVEENNE</t>
  </si>
  <si>
    <t>Rang</t>
  </si>
  <si>
    <t>Saisie Dossard</t>
  </si>
  <si>
    <t>Doublon ?</t>
  </si>
  <si>
    <t>Dos</t>
  </si>
  <si>
    <t>OBS Arbitre</t>
  </si>
  <si>
    <t>Etat</t>
  </si>
  <si>
    <t>NA</t>
  </si>
  <si>
    <t>NP</t>
  </si>
  <si>
    <t>ST</t>
  </si>
  <si>
    <t>P</t>
  </si>
  <si>
    <t>Clst ?</t>
  </si>
  <si>
    <t>Somme Col. N</t>
  </si>
  <si>
    <t>A afficher</t>
  </si>
  <si>
    <t>A classer</t>
  </si>
  <si>
    <t>BRETON NICOLAS</t>
  </si>
  <si>
    <t>Classé</t>
  </si>
  <si>
    <t>Doublon</t>
  </si>
  <si>
    <t>LEBLEU  REMY</t>
  </si>
  <si>
    <t>VC ST GERMAIN DES PRES</t>
  </si>
  <si>
    <t>MARONI ANTHONY</t>
  </si>
  <si>
    <t>ES STAINS</t>
  </si>
  <si>
    <t>Non partant</t>
  </si>
  <si>
    <t>Non attribué</t>
  </si>
  <si>
    <t>Résultats cadets 15/16 ans</t>
  </si>
  <si>
    <t>Résultats Minimes 13/14 ans</t>
  </si>
  <si>
    <t>Course :</t>
  </si>
  <si>
    <t>Club :</t>
  </si>
  <si>
    <t>Date :</t>
  </si>
  <si>
    <t>Couleur dossard :</t>
  </si>
  <si>
    <t>Couleur dos.</t>
  </si>
  <si>
    <t xml:space="preserve">Nombre de partants : </t>
  </si>
  <si>
    <t>Nombre de partants :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</si>
</sst>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dd&quot;, &quot;mmmm\ dd&quot;, &quot;yyyy"/>
    <numFmt numFmtId="165" formatCode="00"/>
    <numFmt numFmtId="166" formatCode="dd/mm/yy"/>
    <numFmt numFmtId="167" formatCode="dd/mm/yy;@"/>
    <numFmt numFmtId="168" formatCode="_-* #,##0.00\ _€_-;\-* #,##0.00\ _€_-;_-* \-??\ _€_-;_-@_-"/>
    <numFmt numFmtId="169" formatCode="#,##0&quot; €&quot;;[Red]\-#,##0&quot; €&quot;"/>
    <numFmt numFmtId="170" formatCode="#,##0.00\ _€"/>
  </numFmts>
  <fonts count="57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Bookman Old Style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Bookman Old Style"/>
      <family val="1"/>
    </font>
    <font>
      <sz val="10"/>
      <color indexed="10"/>
      <name val="Bookman Old Style"/>
      <family val="1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Bookman Old Style"/>
      <family val="1"/>
    </font>
    <font>
      <b/>
      <sz val="8"/>
      <name val="Book Antiqua"/>
      <family val="1"/>
    </font>
    <font>
      <sz val="11"/>
      <name val="Bookman Old Style"/>
      <family val="1"/>
    </font>
    <font>
      <sz val="18"/>
      <color indexed="59"/>
      <name val="Calibri Light"/>
      <family val="2"/>
    </font>
    <font>
      <b/>
      <sz val="15"/>
      <color indexed="59"/>
      <name val="Calibri"/>
      <family val="2"/>
    </font>
    <font>
      <b/>
      <sz val="13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34" borderId="10" xfId="0" applyFon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right"/>
      <protection hidden="1" locked="0"/>
    </xf>
    <xf numFmtId="1" fontId="1" fillId="0" borderId="10" xfId="0" applyNumberFormat="1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4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4" fillId="35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44" applyNumberFormat="1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165" fontId="0" fillId="0" borderId="0" xfId="0" applyNumberFormat="1" applyAlignment="1" applyProtection="1">
      <alignment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1" fontId="0" fillId="0" borderId="0" xfId="0" applyNumberFormat="1" applyFont="1" applyFill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36" borderId="0" xfId="0" applyFill="1" applyBorder="1" applyAlignment="1" applyProtection="1">
      <alignment vertical="center" wrapText="1"/>
      <protection hidden="1"/>
    </xf>
    <xf numFmtId="0" fontId="8" fillId="36" borderId="0" xfId="0" applyFont="1" applyFill="1" applyBorder="1" applyAlignment="1" applyProtection="1">
      <alignment horizontal="right" vertical="center" wrapText="1"/>
      <protection hidden="1"/>
    </xf>
    <xf numFmtId="0" fontId="10" fillId="36" borderId="0" xfId="0" applyFont="1" applyFill="1" applyBorder="1" applyAlignment="1" applyProtection="1">
      <alignment horizontal="center" vertical="center" wrapText="1"/>
      <protection hidden="1"/>
    </xf>
    <xf numFmtId="1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36" borderId="0" xfId="0" applyFont="1" applyFill="1" applyBorder="1" applyAlignment="1" applyProtection="1">
      <alignment horizontal="right" vertical="center" wrapText="1"/>
      <protection hidden="1"/>
    </xf>
    <xf numFmtId="167" fontId="0" fillId="36" borderId="0" xfId="0" applyNumberFormat="1" applyFont="1" applyFill="1" applyBorder="1" applyAlignment="1" applyProtection="1">
      <alignment horizontal="center" vertical="center" wrapText="1"/>
      <protection hidden="1"/>
    </xf>
    <xf numFmtId="167" fontId="0" fillId="36" borderId="0" xfId="0" applyNumberFormat="1" applyFill="1" applyBorder="1" applyAlignment="1" applyProtection="1">
      <alignment horizontal="center" vertical="center" wrapText="1"/>
      <protection hidden="1"/>
    </xf>
    <xf numFmtId="165" fontId="0" fillId="36" borderId="0" xfId="0" applyNumberFormat="1" applyFill="1" applyBorder="1" applyAlignment="1" applyProtection="1">
      <alignment horizontal="center" vertical="center" wrapText="1"/>
      <protection hidden="1"/>
    </xf>
    <xf numFmtId="1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5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1" fontId="0" fillId="37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165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top" wrapText="1"/>
      <protection hidden="1"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165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1" fontId="15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165" fontId="1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 locked="0"/>
    </xf>
    <xf numFmtId="0" fontId="15" fillId="0" borderId="0" xfId="0" applyFont="1" applyFill="1" applyBorder="1" applyAlignment="1" applyProtection="1">
      <alignment vertical="center" wrapText="1"/>
      <protection hidden="1" locked="0"/>
    </xf>
    <xf numFmtId="165" fontId="15" fillId="0" borderId="0" xfId="0" applyNumberFormat="1" applyFont="1" applyFill="1" applyBorder="1" applyAlignment="1" applyProtection="1">
      <alignment vertical="center" wrapText="1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1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 locked="0"/>
    </xf>
    <xf numFmtId="0" fontId="15" fillId="0" borderId="0" xfId="0" applyFont="1" applyAlignment="1" applyProtection="1">
      <alignment vertical="center" wrapText="1"/>
      <protection hidden="1" locked="0"/>
    </xf>
    <xf numFmtId="165" fontId="15" fillId="0" borderId="0" xfId="0" applyNumberFormat="1" applyFont="1" applyAlignment="1" applyProtection="1">
      <alignment vertical="center" wrapText="1"/>
      <protection hidden="1" locked="0"/>
    </xf>
    <xf numFmtId="0" fontId="15" fillId="0" borderId="0" xfId="0" applyFont="1" applyAlignment="1" applyProtection="1">
      <alignment horizontal="center" vertical="center" wrapText="1"/>
      <protection hidden="1"/>
    </xf>
    <xf numFmtId="1" fontId="15" fillId="0" borderId="0" xfId="0" applyNumberFormat="1" applyFont="1" applyFill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 locked="0"/>
    </xf>
    <xf numFmtId="0" fontId="15" fillId="0" borderId="0" xfId="0" applyFont="1" applyAlignment="1" applyProtection="1">
      <alignment vertical="center" wrapText="1"/>
      <protection hidden="1"/>
    </xf>
    <xf numFmtId="1" fontId="1" fillId="0" borderId="0" xfId="0" applyNumberFormat="1" applyFont="1" applyFill="1" applyBorder="1" applyAlignment="1" applyProtection="1">
      <alignment vertical="center" wrapText="1"/>
      <protection hidden="1"/>
    </xf>
    <xf numFmtId="1" fontId="0" fillId="0" borderId="0" xfId="0" applyNumberFormat="1" applyFont="1" applyFill="1" applyBorder="1" applyAlignment="1" applyProtection="1">
      <alignment vertical="center" wrapText="1"/>
      <protection hidden="1"/>
    </xf>
    <xf numFmtId="1" fontId="11" fillId="0" borderId="0" xfId="0" applyNumberFormat="1" applyFont="1" applyFill="1" applyBorder="1" applyAlignment="1" applyProtection="1">
      <alignment vertical="center" wrapText="1"/>
      <protection hidden="1"/>
    </xf>
    <xf numFmtId="169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169" fontId="1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shrinkToFit="1"/>
      <protection hidden="1"/>
    </xf>
    <xf numFmtId="0" fontId="17" fillId="0" borderId="0" xfId="0" applyFont="1" applyAlignment="1" applyProtection="1">
      <alignment shrinkToFit="1"/>
      <protection hidden="1"/>
    </xf>
    <xf numFmtId="0" fontId="0" fillId="0" borderId="0" xfId="0" applyAlignment="1" applyProtection="1">
      <alignment horizontal="center" shrinkToFit="1"/>
      <protection hidden="1"/>
    </xf>
    <xf numFmtId="0" fontId="0" fillId="36" borderId="0" xfId="0" applyFont="1" applyFill="1" applyBorder="1" applyAlignment="1" applyProtection="1">
      <alignment horizontal="left" vertical="center" shrinkToFit="1"/>
      <protection hidden="1"/>
    </xf>
    <xf numFmtId="0" fontId="8" fillId="36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vertical="center" shrinkToFit="1"/>
      <protection hidden="1"/>
    </xf>
    <xf numFmtId="0" fontId="8" fillId="36" borderId="0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Fill="1" applyBorder="1" applyAlignment="1" applyProtection="1">
      <alignment vertical="center" shrinkToFit="1"/>
      <protection hidden="1"/>
    </xf>
    <xf numFmtId="0" fontId="0" fillId="36" borderId="0" xfId="0" applyFill="1" applyBorder="1" applyAlignment="1" applyProtection="1">
      <alignment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17" fillId="0" borderId="0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vertical="center" shrinkToFit="1"/>
      <protection hidden="1"/>
    </xf>
    <xf numFmtId="0" fontId="19" fillId="0" borderId="0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vertical="center" shrinkToFit="1"/>
      <protection hidden="1" locked="0"/>
    </xf>
    <xf numFmtId="0" fontId="20" fillId="0" borderId="0" xfId="0" applyFont="1" applyAlignment="1" applyProtection="1">
      <alignment horizontal="center" vertical="center" shrinkToFit="1"/>
      <protection hidden="1"/>
    </xf>
    <xf numFmtId="0" fontId="8" fillId="0" borderId="10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 applyProtection="1">
      <alignment horizontal="center" vertical="center" shrinkToFit="1"/>
      <protection hidden="1"/>
    </xf>
    <xf numFmtId="0" fontId="0" fillId="34" borderId="0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Border="1" applyAlignment="1" applyProtection="1">
      <alignment horizontal="center" shrinkToFit="1"/>
      <protection hidden="1"/>
    </xf>
    <xf numFmtId="0" fontId="0" fillId="36" borderId="0" xfId="0" applyFont="1" applyFill="1" applyAlignment="1" applyProtection="1">
      <alignment horizontal="center" shrinkToFit="1"/>
      <protection hidden="1"/>
    </xf>
    <xf numFmtId="0" fontId="0" fillId="36" borderId="0" xfId="0" applyFont="1" applyFill="1" applyAlignment="1" applyProtection="1">
      <alignment shrinkToFit="1"/>
      <protection hidden="1"/>
    </xf>
    <xf numFmtId="0" fontId="0" fillId="36" borderId="0" xfId="0" applyFill="1" applyAlignment="1" applyProtection="1">
      <alignment shrinkToFit="1"/>
      <protection hidden="1"/>
    </xf>
    <xf numFmtId="0" fontId="0" fillId="36" borderId="10" xfId="0" applyFont="1" applyFill="1" applyBorder="1" applyAlignment="1" applyProtection="1">
      <alignment shrinkToFit="1"/>
      <protection hidden="1"/>
    </xf>
    <xf numFmtId="0" fontId="0" fillId="38" borderId="10" xfId="0" applyFont="1" applyFill="1" applyBorder="1" applyAlignment="1" applyProtection="1">
      <alignment shrinkToFit="1"/>
      <protection hidden="1"/>
    </xf>
    <xf numFmtId="0" fontId="12" fillId="0" borderId="10" xfId="0" applyFont="1" applyFill="1" applyBorder="1" applyAlignment="1" applyProtection="1">
      <alignment horizontal="center" vertical="top" shrinkToFit="1"/>
      <protection hidden="1"/>
    </xf>
    <xf numFmtId="0" fontId="15" fillId="0" borderId="10" xfId="0" applyFont="1" applyFill="1" applyBorder="1" applyAlignment="1" applyProtection="1">
      <alignment horizontal="left" vertical="top" shrinkToFit="1"/>
      <protection hidden="1"/>
    </xf>
    <xf numFmtId="0" fontId="15" fillId="34" borderId="0" xfId="0" applyFont="1" applyFill="1" applyBorder="1" applyAlignment="1" applyProtection="1">
      <alignment horizontal="center" vertical="top" shrinkToFit="1"/>
      <protection locked="0"/>
    </xf>
    <xf numFmtId="0" fontId="17" fillId="0" borderId="0" xfId="0" applyFont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shrinkToFit="1"/>
      <protection hidden="1"/>
    </xf>
    <xf numFmtId="0" fontId="0" fillId="39" borderId="10" xfId="0" applyFill="1" applyBorder="1" applyAlignment="1" applyProtection="1">
      <alignment shrinkToFit="1"/>
      <protection locked="0"/>
    </xf>
    <xf numFmtId="0" fontId="0" fillId="0" borderId="10" xfId="0" applyBorder="1" applyAlignment="1" applyProtection="1">
      <alignment horizontal="center" shrinkToFit="1"/>
      <protection hidden="1"/>
    </xf>
    <xf numFmtId="0" fontId="0" fillId="36" borderId="10" xfId="0" applyFill="1" applyBorder="1" applyAlignment="1" applyProtection="1">
      <alignment shrinkToFit="1"/>
      <protection hidden="1"/>
    </xf>
    <xf numFmtId="0" fontId="21" fillId="0" borderId="10" xfId="0" applyFont="1" applyBorder="1" applyAlignment="1" applyProtection="1">
      <alignment horizontal="center" vertical="center" shrinkToFit="1"/>
      <protection hidden="1"/>
    </xf>
    <xf numFmtId="0" fontId="0" fillId="39" borderId="10" xfId="0" applyFont="1" applyFill="1" applyBorder="1" applyAlignment="1" applyProtection="1">
      <alignment shrinkToFit="1"/>
      <protection locked="0"/>
    </xf>
    <xf numFmtId="0" fontId="12" fillId="0" borderId="10" xfId="0" applyFont="1" applyFill="1" applyBorder="1" applyAlignment="1" applyProtection="1">
      <alignment horizontal="center" vertical="center" shrinkToFit="1"/>
      <protection hidden="1"/>
    </xf>
    <xf numFmtId="0" fontId="15" fillId="34" borderId="0" xfId="0" applyFont="1" applyFill="1" applyBorder="1" applyAlignment="1" applyProtection="1">
      <alignment vertical="center" shrinkToFit="1"/>
      <protection locked="0"/>
    </xf>
    <xf numFmtId="170" fontId="0" fillId="0" borderId="0" xfId="0" applyNumberFormat="1" applyAlignment="1" applyProtection="1">
      <alignment shrinkToFit="1"/>
      <protection hidden="1"/>
    </xf>
    <xf numFmtId="170" fontId="0" fillId="36" borderId="0" xfId="0" applyNumberFormat="1" applyFont="1" applyFill="1" applyBorder="1" applyAlignment="1" applyProtection="1">
      <alignment horizontal="left" vertical="center" shrinkToFit="1"/>
      <protection hidden="1"/>
    </xf>
    <xf numFmtId="170" fontId="8" fillId="36" borderId="0" xfId="0" applyNumberFormat="1" applyFont="1" applyFill="1" applyBorder="1" applyAlignment="1" applyProtection="1">
      <alignment horizontal="left" vertical="center" shrinkToFit="1"/>
      <protection hidden="1"/>
    </xf>
    <xf numFmtId="170" fontId="8" fillId="36" borderId="0" xfId="0" applyNumberFormat="1" applyFont="1" applyFill="1" applyBorder="1" applyAlignment="1" applyProtection="1">
      <alignment horizontal="center" vertical="center" shrinkToFit="1"/>
      <protection hidden="1"/>
    </xf>
    <xf numFmtId="170" fontId="0" fillId="36" borderId="0" xfId="0" applyNumberFormat="1" applyFill="1" applyBorder="1" applyAlignment="1" applyProtection="1">
      <alignment vertical="center" shrinkToFit="1"/>
      <protection hidden="1"/>
    </xf>
    <xf numFmtId="170" fontId="19" fillId="0" borderId="0" xfId="0" applyNumberFormat="1" applyFont="1" applyFill="1" applyBorder="1" applyAlignment="1" applyProtection="1">
      <alignment horizontal="center" vertical="center" shrinkToFit="1"/>
      <protection hidden="1"/>
    </xf>
    <xf numFmtId="170" fontId="8" fillId="0" borderId="10" xfId="0" applyNumberFormat="1" applyFont="1" applyFill="1" applyBorder="1" applyAlignment="1" applyProtection="1">
      <alignment horizontal="center" vertical="center" shrinkToFit="1"/>
      <protection hidden="1"/>
    </xf>
    <xf numFmtId="170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3" fontId="12" fillId="0" borderId="10" xfId="0" applyNumberFormat="1" applyFont="1" applyFill="1" applyBorder="1" applyAlignment="1" applyProtection="1">
      <alignment horizontal="center" vertical="top" shrinkToFit="1"/>
      <protection hidden="1"/>
    </xf>
    <xf numFmtId="0" fontId="15" fillId="0" borderId="10" xfId="0" applyNumberFormat="1" applyFont="1" applyFill="1" applyBorder="1" applyAlignment="1" applyProtection="1">
      <alignment horizontal="left" vertical="top" shrinkToFit="1"/>
      <protection hidden="1"/>
    </xf>
    <xf numFmtId="3" fontId="1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50" applyAlignment="1" applyProtection="1">
      <alignment shrinkToFit="1"/>
      <protection hidden="1"/>
    </xf>
    <xf numFmtId="0" fontId="8" fillId="36" borderId="0" xfId="50" applyFont="1" applyFill="1" applyBorder="1" applyAlignment="1" applyProtection="1">
      <alignment vertical="center" shrinkToFit="1"/>
      <protection hidden="1"/>
    </xf>
    <xf numFmtId="0" fontId="0" fillId="36" borderId="0" xfId="50" applyFont="1" applyFill="1" applyBorder="1" applyAlignment="1" applyProtection="1">
      <alignment vertical="center" shrinkToFit="1"/>
      <protection hidden="1"/>
    </xf>
    <xf numFmtId="0" fontId="0" fillId="36" borderId="0" xfId="50" applyFill="1" applyBorder="1" applyAlignment="1" applyProtection="1">
      <alignment vertical="center" shrinkToFit="1"/>
      <protection hidden="1"/>
    </xf>
    <xf numFmtId="0" fontId="0" fillId="36" borderId="0" xfId="50" applyFont="1" applyFill="1" applyBorder="1" applyAlignment="1" applyProtection="1">
      <alignment horizontal="right" vertical="center" shrinkToFit="1"/>
      <protection hidden="1"/>
    </xf>
    <xf numFmtId="167" fontId="0" fillId="36" borderId="0" xfId="50" applyNumberFormat="1" applyFill="1" applyBorder="1" applyAlignment="1" applyProtection="1">
      <alignment horizontal="center" vertical="center" shrinkToFit="1"/>
      <protection hidden="1"/>
    </xf>
    <xf numFmtId="1" fontId="1" fillId="0" borderId="0" xfId="50" applyNumberFormat="1" applyFont="1" applyAlignment="1" applyProtection="1">
      <alignment horizontal="center" shrinkToFit="1"/>
      <protection hidden="1"/>
    </xf>
    <xf numFmtId="0" fontId="1" fillId="0" borderId="0" xfId="50" applyFont="1" applyAlignment="1" applyProtection="1">
      <alignment horizontal="right" shrinkToFit="1"/>
      <protection hidden="1"/>
    </xf>
    <xf numFmtId="1" fontId="1" fillId="0" borderId="10" xfId="50" applyNumberFormat="1" applyFont="1" applyBorder="1" applyAlignment="1" applyProtection="1">
      <alignment horizontal="center" shrinkToFit="1"/>
      <protection hidden="1"/>
    </xf>
    <xf numFmtId="0" fontId="0" fillId="0" borderId="11" xfId="50" applyBorder="1" applyAlignment="1" applyProtection="1">
      <alignment vertical="center" shrinkToFit="1"/>
      <protection hidden="1"/>
    </xf>
    <xf numFmtId="0" fontId="0" fillId="0" borderId="10" xfId="50" applyFont="1" applyFill="1" applyBorder="1" applyAlignment="1" applyProtection="1">
      <alignment horizontal="center" vertical="center" shrinkToFit="1"/>
      <protection hidden="1"/>
    </xf>
    <xf numFmtId="0" fontId="0" fillId="0" borderId="0" xfId="50" applyFont="1" applyFill="1" applyBorder="1" applyAlignment="1" applyProtection="1">
      <alignment horizontal="center" vertical="center" shrinkToFit="1"/>
      <protection hidden="1"/>
    </xf>
    <xf numFmtId="0" fontId="22" fillId="36" borderId="0" xfId="0" applyFont="1" applyFill="1" applyAlignment="1" applyProtection="1">
      <alignment shrinkToFit="1"/>
      <protection hidden="1"/>
    </xf>
    <xf numFmtId="0" fontId="22" fillId="0" borderId="0" xfId="0" applyFont="1" applyAlignment="1" applyProtection="1">
      <alignment shrinkToFit="1"/>
      <protection hidden="1"/>
    </xf>
    <xf numFmtId="0" fontId="22" fillId="40" borderId="0" xfId="0" applyFont="1" applyFill="1" applyAlignment="1" applyProtection="1">
      <alignment shrinkToFit="1"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0" fillId="34" borderId="0" xfId="0" applyFont="1" applyFill="1" applyBorder="1" applyAlignment="1" applyProtection="1">
      <alignment horizontal="center"/>
      <protection locked="0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164" fontId="0" fillId="34" borderId="0" xfId="0" applyNumberFormat="1" applyFont="1" applyFill="1" applyBorder="1" applyAlignment="1" applyProtection="1">
      <alignment horizontal="center"/>
      <protection locked="0"/>
    </xf>
    <xf numFmtId="0" fontId="10" fillId="36" borderId="0" xfId="0" applyFont="1" applyFill="1" applyBorder="1" applyAlignment="1" applyProtection="1">
      <alignment horizontal="center" vertical="center" wrapText="1"/>
      <protection hidden="1"/>
    </xf>
    <xf numFmtId="166" fontId="8" fillId="36" borderId="0" xfId="0" applyNumberFormat="1" applyFont="1" applyFill="1" applyBorder="1" applyAlignment="1" applyProtection="1">
      <alignment horizontal="center" vertical="center" wrapText="1"/>
      <protection hidden="1"/>
    </xf>
    <xf numFmtId="164" fontId="8" fillId="36" borderId="0" xfId="0" applyNumberFormat="1" applyFont="1" applyFill="1" applyBorder="1" applyAlignment="1" applyProtection="1">
      <alignment horizontal="center" vertical="center" wrapText="1"/>
      <protection hidden="1"/>
    </xf>
    <xf numFmtId="167" fontId="0" fillId="36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36" borderId="10" xfId="0" applyFont="1" applyFill="1" applyBorder="1" applyAlignment="1" applyProtection="1">
      <alignment horizontal="center" vertical="center" wrapText="1"/>
      <protection hidden="1"/>
    </xf>
    <xf numFmtId="0" fontId="8" fillId="36" borderId="0" xfId="0" applyFont="1" applyFill="1" applyBorder="1" applyAlignment="1" applyProtection="1">
      <alignment horizontal="center" vertical="center" shrinkToFit="1"/>
      <protection hidden="1"/>
    </xf>
    <xf numFmtId="166" fontId="8" fillId="36" borderId="0" xfId="0" applyNumberFormat="1" applyFont="1" applyFill="1" applyBorder="1" applyAlignment="1" applyProtection="1">
      <alignment horizontal="center" vertical="center" shrinkToFit="1"/>
      <protection hidden="1"/>
    </xf>
    <xf numFmtId="164" fontId="8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10" xfId="0" applyFont="1" applyFill="1" applyBorder="1" applyAlignment="1" applyProtection="1">
      <alignment horizontal="center" vertical="center" shrinkToFit="1"/>
      <protection hidden="1"/>
    </xf>
    <xf numFmtId="0" fontId="8" fillId="36" borderId="0" xfId="0" applyNumberFormat="1" applyFont="1" applyFill="1" applyBorder="1" applyAlignment="1" applyProtection="1">
      <alignment horizontal="center" vertical="center" shrinkToFit="1"/>
      <protection hidden="1"/>
    </xf>
    <xf numFmtId="170" fontId="11" fillId="36" borderId="10" xfId="0" applyNumberFormat="1" applyFont="1" applyFill="1" applyBorder="1" applyAlignment="1" applyProtection="1">
      <alignment horizontal="center" vertical="center" shrinkToFit="1"/>
      <protection hidden="1"/>
    </xf>
    <xf numFmtId="0" fontId="8" fillId="36" borderId="0" xfId="50" applyFont="1" applyFill="1" applyBorder="1" applyAlignment="1" applyProtection="1">
      <alignment horizontal="center" vertical="center" shrinkToFit="1"/>
      <protection hidden="1"/>
    </xf>
    <xf numFmtId="0" fontId="8" fillId="36" borderId="0" xfId="50" applyNumberFormat="1" applyFont="1" applyFill="1" applyBorder="1" applyAlignment="1" applyProtection="1">
      <alignment horizontal="center" vertical="center" shrinkToFit="1"/>
      <protection hidden="1"/>
    </xf>
    <xf numFmtId="166" fontId="8" fillId="36" borderId="0" xfId="50" applyNumberFormat="1" applyFont="1" applyFill="1" applyBorder="1" applyAlignment="1" applyProtection="1">
      <alignment horizontal="center" vertical="center" shrinkToFit="1"/>
      <protection hidden="1"/>
    </xf>
    <xf numFmtId="14" fontId="8" fillId="36" borderId="0" xfId="50" applyNumberFormat="1" applyFont="1" applyFill="1" applyBorder="1" applyAlignment="1" applyProtection="1">
      <alignment horizontal="center" vertical="center" shrinkToFit="1"/>
      <protection hidden="1"/>
    </xf>
    <xf numFmtId="0" fontId="0" fillId="36" borderId="0" xfId="50" applyFont="1" applyFill="1" applyBorder="1" applyAlignment="1" applyProtection="1">
      <alignment horizontal="center" vertical="center" shrinkToFit="1"/>
      <protection hidden="1"/>
    </xf>
    <xf numFmtId="0" fontId="0" fillId="36" borderId="0" xfId="50" applyNumberFormat="1" applyFont="1" applyFill="1" applyBorder="1" applyAlignment="1" applyProtection="1">
      <alignment horizontal="center" vertical="center" shrinkToFit="1"/>
      <protection hidden="1"/>
    </xf>
    <xf numFmtId="0" fontId="11" fillId="36" borderId="10" xfId="50" applyFont="1" applyFill="1" applyBorder="1" applyAlignment="1" applyProtection="1">
      <alignment horizontal="center" vertical="center" shrinkToFit="1"/>
      <protection hidden="1"/>
    </xf>
    <xf numFmtId="0" fontId="1" fillId="0" borderId="12" xfId="50" applyFont="1" applyBorder="1" applyAlignment="1" applyProtection="1">
      <alignment horizontal="center" shrinkToFit="1"/>
      <protection hidden="1"/>
    </xf>
    <xf numFmtId="0" fontId="0" fillId="0" borderId="13" xfId="50" applyBorder="1" applyAlignment="1" applyProtection="1">
      <alignment horizontal="center" vertical="center" shrinkToFit="1"/>
      <protection hidden="1"/>
    </xf>
    <xf numFmtId="0" fontId="0" fillId="0" borderId="13" xfId="0" applyBorder="1" applyAlignment="1" applyProtection="1">
      <alignment horizontal="center" vertical="center" shrinkToFit="1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7">
    <dxf>
      <font>
        <b val="0"/>
        <color indexed="23"/>
      </font>
      <fill>
        <patternFill patternType="solid">
          <fgColor indexed="63"/>
          <bgColor indexed="59"/>
        </patternFill>
      </fill>
    </dxf>
    <dxf>
      <font>
        <b val="0"/>
        <color indexed="23"/>
      </font>
      <fill>
        <patternFill patternType="solid">
          <fgColor indexed="63"/>
          <bgColor indexed="59"/>
        </patternFill>
      </fill>
    </dxf>
    <dxf>
      <font>
        <b val="0"/>
        <color indexed="23"/>
      </font>
      <fill>
        <patternFill patternType="solid">
          <fgColor indexed="63"/>
          <bgColor indexed="59"/>
        </patternFill>
      </fill>
    </dxf>
    <dxf>
      <font>
        <b val="0"/>
        <color indexed="23"/>
      </font>
      <fill>
        <patternFill patternType="solid">
          <fgColor indexed="63"/>
          <bgColor indexed="59"/>
        </patternFill>
      </fill>
    </dxf>
    <dxf>
      <font>
        <b val="0"/>
        <color indexed="23"/>
      </font>
      <fill>
        <patternFill patternType="solid">
          <fgColor indexed="59"/>
          <bgColor indexed="63"/>
        </patternFill>
      </fill>
    </dxf>
    <dxf>
      <font>
        <b val="0"/>
        <color indexed="23"/>
      </font>
      <fill>
        <patternFill patternType="solid">
          <fgColor indexed="63"/>
          <bgColor indexed="59"/>
        </patternFill>
      </fill>
    </dxf>
    <dxf>
      <font>
        <b val="0"/>
        <color indexed="23"/>
      </font>
      <fill>
        <patternFill patternType="solid">
          <fgColor indexed="63"/>
          <bgColor indexed="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B4B4B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ri-gel-1\Downloads\Users\Vincent\Downloads\Engagements_classements-Epreuve_Cyclosport_UFOLEP-V_1_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s_course"/>
      <sheetName val="1ere"/>
      <sheetName val="2eme"/>
      <sheetName val="3eme"/>
      <sheetName val="Grands_sportifs"/>
      <sheetName val="Féminines"/>
      <sheetName val="Cadets"/>
      <sheetName val="Minimes"/>
      <sheetName val="Resultats_1ere"/>
      <sheetName val="Resultats_2eme"/>
      <sheetName val="Resultats_3eme"/>
      <sheetName val="Resultats_Grands_sportifs"/>
      <sheetName val="Feminines_Resultats"/>
      <sheetName val="Cadets_Resultats"/>
      <sheetName val="Minimes_Resultats"/>
      <sheetName val="Outils_1e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folep02@vincentlefrant.fr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Q34"/>
  <sheetViews>
    <sheetView zoomScalePageLayoutView="0" workbookViewId="0" topLeftCell="B1">
      <selection activeCell="B4" sqref="B4"/>
    </sheetView>
  </sheetViews>
  <sheetFormatPr defaultColWidth="11.421875" defaultRowHeight="12.75"/>
  <cols>
    <col min="1" max="1" width="13.57421875" style="1" customWidth="1"/>
    <col min="2" max="2" width="15.57421875" style="1" customWidth="1"/>
    <col min="3" max="15" width="11.421875" style="1" customWidth="1"/>
    <col min="16" max="16" width="14.140625" style="1" customWidth="1"/>
    <col min="17" max="16384" width="11.421875" style="1" customWidth="1"/>
  </cols>
  <sheetData>
    <row r="1" spans="8:17" ht="12.75">
      <c r="H1" s="141" t="s">
        <v>0</v>
      </c>
      <c r="I1" s="141"/>
      <c r="J1" s="141"/>
      <c r="K1" s="141"/>
      <c r="L1" s="141"/>
      <c r="M1" s="141"/>
      <c r="N1" s="141"/>
      <c r="O1" s="141"/>
      <c r="P1" s="141"/>
      <c r="Q1" s="2" t="s">
        <v>1</v>
      </c>
    </row>
    <row r="2" spans="1:16" ht="12.75">
      <c r="A2" s="3" t="s">
        <v>2</v>
      </c>
      <c r="B2" s="142" t="s">
        <v>3</v>
      </c>
      <c r="C2" s="142"/>
      <c r="D2" s="142"/>
      <c r="E2" s="142"/>
      <c r="F2" s="142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3" t="s">
        <v>4</v>
      </c>
      <c r="B3" s="143" t="s">
        <v>5</v>
      </c>
      <c r="C3" s="143"/>
      <c r="D3" s="143"/>
      <c r="E3" s="143"/>
      <c r="F3" s="143"/>
      <c r="H3" s="5" t="s">
        <v>6</v>
      </c>
      <c r="I3" s="4"/>
      <c r="J3" s="4"/>
      <c r="K3" s="4"/>
      <c r="L3" s="4"/>
      <c r="M3" s="4"/>
      <c r="N3" s="4"/>
      <c r="O3" s="4"/>
      <c r="P3" s="4"/>
    </row>
    <row r="4" spans="1:16" ht="12.75">
      <c r="A4" s="3" t="s">
        <v>7</v>
      </c>
      <c r="B4" s="144"/>
      <c r="C4" s="144"/>
      <c r="D4" s="144"/>
      <c r="E4" s="144"/>
      <c r="F4" s="144"/>
      <c r="H4" s="6" t="s">
        <v>8</v>
      </c>
      <c r="I4" s="4"/>
      <c r="J4" s="4"/>
      <c r="K4" s="4"/>
      <c r="L4" s="4"/>
      <c r="M4" s="4"/>
      <c r="N4" s="4"/>
      <c r="O4" s="4"/>
      <c r="P4" s="4"/>
    </row>
    <row r="5" spans="8:16" ht="12.75">
      <c r="H5" s="4"/>
      <c r="I5" s="4"/>
      <c r="J5" s="4"/>
      <c r="K5" s="4"/>
      <c r="L5" s="4"/>
      <c r="M5" s="4"/>
      <c r="N5" s="4"/>
      <c r="O5" s="4"/>
      <c r="P5" s="4"/>
    </row>
    <row r="6" spans="8:16" ht="12.75">
      <c r="H6" s="4"/>
      <c r="I6" s="4"/>
      <c r="J6" s="4"/>
      <c r="K6" s="4"/>
      <c r="L6" s="4"/>
      <c r="M6" s="4"/>
      <c r="N6" s="4"/>
      <c r="O6" s="4"/>
      <c r="P6" s="4"/>
    </row>
    <row r="7" spans="8:16" ht="12.75">
      <c r="H7" s="5" t="s">
        <v>9</v>
      </c>
      <c r="I7" s="4"/>
      <c r="J7" s="4"/>
      <c r="K7" s="4"/>
      <c r="L7" s="4"/>
      <c r="M7" s="4"/>
      <c r="N7" s="4"/>
      <c r="O7" s="4"/>
      <c r="P7" s="7" t="s">
        <v>10</v>
      </c>
    </row>
    <row r="8" spans="2:16" ht="12.75">
      <c r="B8" s="8" t="s">
        <v>11</v>
      </c>
      <c r="C8" s="8" t="s">
        <v>12</v>
      </c>
      <c r="H8" s="6" t="s">
        <v>13</v>
      </c>
      <c r="I8" s="4"/>
      <c r="J8" s="4"/>
      <c r="K8" s="4"/>
      <c r="L8" s="4"/>
      <c r="M8" s="4"/>
      <c r="N8" s="4"/>
      <c r="O8" s="4"/>
      <c r="P8" s="4"/>
    </row>
    <row r="9" spans="1:16" ht="12.75">
      <c r="A9" s="9">
        <v>1</v>
      </c>
      <c r="B9" s="10"/>
      <c r="C9" s="11"/>
      <c r="H9" s="6" t="s">
        <v>14</v>
      </c>
      <c r="I9" s="4"/>
      <c r="J9" s="4"/>
      <c r="K9" s="4"/>
      <c r="L9" s="4"/>
      <c r="M9" s="4"/>
      <c r="N9" s="4"/>
      <c r="O9" s="4"/>
      <c r="P9" s="4"/>
    </row>
    <row r="10" spans="1:16" ht="12.75">
      <c r="A10" s="9">
        <v>2</v>
      </c>
      <c r="B10" s="10"/>
      <c r="C10" s="11"/>
      <c r="H10" s="6" t="s">
        <v>15</v>
      </c>
      <c r="I10" s="4"/>
      <c r="J10" s="4"/>
      <c r="K10" s="4"/>
      <c r="L10" s="4"/>
      <c r="M10" s="4"/>
      <c r="N10" s="4"/>
      <c r="O10" s="4"/>
      <c r="P10" s="4"/>
    </row>
    <row r="11" spans="1:16" ht="12.75">
      <c r="A11" s="9">
        <v>3</v>
      </c>
      <c r="B11" s="10"/>
      <c r="C11" s="11"/>
      <c r="H11" s="6"/>
      <c r="I11" s="4"/>
      <c r="J11" s="4"/>
      <c r="K11" s="4"/>
      <c r="L11" s="4"/>
      <c r="M11" s="4"/>
      <c r="N11" s="4"/>
      <c r="O11" s="4"/>
      <c r="P11" s="4"/>
    </row>
    <row r="12" spans="1:16" ht="12.75">
      <c r="A12" s="12">
        <v>4</v>
      </c>
      <c r="B12" s="10"/>
      <c r="C12" s="11"/>
      <c r="H12" s="5" t="s">
        <v>16</v>
      </c>
      <c r="I12" s="4"/>
      <c r="J12" s="4"/>
      <c r="K12" s="4"/>
      <c r="L12" s="4"/>
      <c r="M12" s="4"/>
      <c r="N12" s="4"/>
      <c r="O12" s="4"/>
      <c r="P12" s="7" t="s">
        <v>17</v>
      </c>
    </row>
    <row r="13" spans="1:16" ht="12.75">
      <c r="A13" s="12" t="s">
        <v>18</v>
      </c>
      <c r="B13" s="10"/>
      <c r="C13" s="11"/>
      <c r="H13" s="6" t="s">
        <v>8</v>
      </c>
      <c r="I13" s="4"/>
      <c r="J13" s="4"/>
      <c r="K13" s="4"/>
      <c r="L13" s="4"/>
      <c r="M13" s="4"/>
      <c r="N13" s="4"/>
      <c r="O13" s="4"/>
      <c r="P13" s="4"/>
    </row>
    <row r="14" spans="1:16" ht="12.75">
      <c r="A14" s="12" t="s">
        <v>19</v>
      </c>
      <c r="B14" s="10"/>
      <c r="C14" s="11"/>
      <c r="H14" s="6" t="s">
        <v>20</v>
      </c>
      <c r="I14" s="4"/>
      <c r="J14" s="4"/>
      <c r="K14" s="4"/>
      <c r="L14" s="4"/>
      <c r="M14" s="4"/>
      <c r="N14" s="4"/>
      <c r="O14" s="4"/>
      <c r="P14" s="4"/>
    </row>
    <row r="15" spans="1:16" ht="12.75">
      <c r="A15" s="12" t="s">
        <v>21</v>
      </c>
      <c r="B15" s="10"/>
      <c r="C15" s="11"/>
      <c r="H15" s="6" t="s">
        <v>22</v>
      </c>
      <c r="I15" s="4"/>
      <c r="J15" s="4"/>
      <c r="K15" s="4"/>
      <c r="L15" s="4"/>
      <c r="M15" s="4"/>
      <c r="N15" s="4"/>
      <c r="O15" s="4"/>
      <c r="P15" s="4"/>
    </row>
    <row r="16" spans="2:16" ht="12.75">
      <c r="B16" s="13" t="s">
        <v>23</v>
      </c>
      <c r="C16" s="14"/>
      <c r="H16" s="6" t="s">
        <v>24</v>
      </c>
      <c r="I16" s="4"/>
      <c r="J16" s="4"/>
      <c r="K16" s="4"/>
      <c r="L16" s="4"/>
      <c r="M16" s="4"/>
      <c r="N16" s="4"/>
      <c r="O16" s="4"/>
      <c r="P16" s="4"/>
    </row>
    <row r="17" spans="8:16" ht="12.75">
      <c r="H17" s="4"/>
      <c r="I17" s="4"/>
      <c r="J17" s="4"/>
      <c r="K17" s="4"/>
      <c r="L17" s="4"/>
      <c r="M17" s="4"/>
      <c r="N17" s="4"/>
      <c r="O17" s="4"/>
      <c r="P17" s="4"/>
    </row>
    <row r="18" spans="8:16" ht="12.75">
      <c r="H18" s="5" t="s">
        <v>25</v>
      </c>
      <c r="I18" s="4"/>
      <c r="J18" s="4"/>
      <c r="K18" s="4"/>
      <c r="L18" s="4"/>
      <c r="M18" s="4"/>
      <c r="N18" s="4"/>
      <c r="O18" s="4"/>
      <c r="P18" s="7" t="s">
        <v>26</v>
      </c>
    </row>
    <row r="19" spans="8:16" ht="12.75">
      <c r="H19" s="6" t="s">
        <v>27</v>
      </c>
      <c r="I19" s="4"/>
      <c r="J19" s="4"/>
      <c r="K19" s="4"/>
      <c r="L19" s="4"/>
      <c r="M19" s="4"/>
      <c r="N19" s="4"/>
      <c r="O19" s="4"/>
      <c r="P19" s="4"/>
    </row>
    <row r="20" spans="8:16" ht="12.75">
      <c r="H20" s="4" t="s">
        <v>28</v>
      </c>
      <c r="I20" s="4"/>
      <c r="J20" s="4"/>
      <c r="K20" s="4"/>
      <c r="L20" s="4"/>
      <c r="M20" s="4"/>
      <c r="N20" s="4"/>
      <c r="O20" s="4"/>
      <c r="P20" s="4"/>
    </row>
    <row r="21" spans="8:16" ht="12.75">
      <c r="H21" s="4"/>
      <c r="I21" s="4"/>
      <c r="J21" s="4"/>
      <c r="K21" s="4"/>
      <c r="L21" s="4"/>
      <c r="M21" s="4"/>
      <c r="N21" s="4"/>
      <c r="O21" s="4"/>
      <c r="P21" s="4"/>
    </row>
    <row r="23" spans="9:16" ht="12.75">
      <c r="I23" s="15"/>
      <c r="J23" s="15"/>
      <c r="K23" s="15"/>
      <c r="L23" s="15"/>
      <c r="M23" s="15"/>
      <c r="N23" s="15"/>
      <c r="O23" s="15"/>
      <c r="P23" s="15"/>
    </row>
    <row r="24" spans="8:16" ht="12.75">
      <c r="H24" s="16" t="s">
        <v>29</v>
      </c>
      <c r="I24" s="17"/>
      <c r="J24" s="17"/>
      <c r="K24" s="17"/>
      <c r="L24" s="17"/>
      <c r="M24" s="17"/>
      <c r="N24" s="17"/>
      <c r="O24" s="17"/>
      <c r="P24" s="17"/>
    </row>
    <row r="25" spans="8:16" ht="12.75">
      <c r="H25" s="18" t="s">
        <v>30</v>
      </c>
      <c r="I25" s="17"/>
      <c r="J25" s="17"/>
      <c r="K25" s="17"/>
      <c r="L25" s="17"/>
      <c r="M25" s="17"/>
      <c r="N25" s="17"/>
      <c r="O25" s="17"/>
      <c r="P25" s="17"/>
    </row>
    <row r="26" spans="8:16" ht="12.75">
      <c r="H26" s="19" t="s">
        <v>31</v>
      </c>
      <c r="I26" s="17"/>
      <c r="J26" s="17"/>
      <c r="K26" s="17"/>
      <c r="L26" s="17"/>
      <c r="M26" s="17"/>
      <c r="N26" s="17"/>
      <c r="O26" s="17"/>
      <c r="P26" s="17"/>
    </row>
    <row r="27" spans="8:16" ht="12.75">
      <c r="H27" s="19" t="s">
        <v>32</v>
      </c>
      <c r="I27" s="17"/>
      <c r="J27" s="17"/>
      <c r="K27" s="17"/>
      <c r="L27" s="17"/>
      <c r="M27" s="17"/>
      <c r="N27" s="17"/>
      <c r="O27" s="17"/>
      <c r="P27" s="17"/>
    </row>
    <row r="29" ht="12.75">
      <c r="G29" s="20"/>
    </row>
    <row r="30" spans="8:16" ht="12.75">
      <c r="H30" s="21"/>
      <c r="I30" s="21"/>
      <c r="J30" s="21"/>
      <c r="K30" s="21"/>
      <c r="L30" s="21"/>
      <c r="M30" s="21"/>
      <c r="N30" s="21"/>
      <c r="O30" s="21"/>
      <c r="P30" s="21"/>
    </row>
    <row r="32" ht="12.75">
      <c r="O32" s="22" t="s">
        <v>33</v>
      </c>
    </row>
    <row r="33" ht="12.75">
      <c r="O33" s="3" t="s">
        <v>34</v>
      </c>
    </row>
    <row r="34" spans="8:15" ht="12.75">
      <c r="H34" s="3" t="s">
        <v>35</v>
      </c>
      <c r="O34" s="23" t="s">
        <v>36</v>
      </c>
    </row>
  </sheetData>
  <sheetProtection selectLockedCells="1" selectUnlockedCells="1"/>
  <mergeCells count="4">
    <mergeCell ref="H1:P1"/>
    <mergeCell ref="B2:F2"/>
    <mergeCell ref="B3:F3"/>
    <mergeCell ref="B4:F4"/>
  </mergeCells>
  <hyperlinks>
    <hyperlink ref="O34" r:id="rId1" display="ufolep02@vincentlefrant.fr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R107"/>
  <sheetViews>
    <sheetView zoomScalePageLayoutView="0" workbookViewId="0" topLeftCell="A1">
      <selection activeCell="C12" sqref="A5:C12"/>
    </sheetView>
  </sheetViews>
  <sheetFormatPr defaultColWidth="11.421875" defaultRowHeight="12.75"/>
  <cols>
    <col min="1" max="1" width="11.421875" style="78" customWidth="1"/>
    <col min="2" max="3" width="50.7109375" style="78" customWidth="1"/>
    <col min="4" max="4" width="11.421875" style="78" customWidth="1"/>
    <col min="5" max="5" width="7.8515625" style="79" customWidth="1"/>
    <col min="6" max="6" width="2.7109375" style="78" customWidth="1"/>
    <col min="7" max="7" width="4.7109375" style="78" customWidth="1"/>
    <col min="8" max="8" width="15.7109375" style="78" customWidth="1"/>
    <col min="9" max="9" width="11.421875" style="80" customWidth="1"/>
    <col min="10" max="18" width="0" style="78" hidden="1" customWidth="1"/>
    <col min="19" max="16384" width="11.421875" style="78" customWidth="1"/>
  </cols>
  <sheetData>
    <row r="1" spans="1:5" ht="12.75">
      <c r="A1" s="81" t="s">
        <v>217</v>
      </c>
      <c r="B1" s="150" t="s">
        <v>3</v>
      </c>
      <c r="C1" s="150"/>
      <c r="D1" s="83"/>
      <c r="E1" s="84"/>
    </row>
    <row r="2" spans="1:4" ht="12.75">
      <c r="A2" s="85" t="s">
        <v>4</v>
      </c>
      <c r="B2" s="151" t="s">
        <v>218</v>
      </c>
      <c r="C2" s="151"/>
      <c r="D2" s="86"/>
    </row>
    <row r="3" spans="1:4" ht="12.75">
      <c r="A3" s="81" t="s">
        <v>7</v>
      </c>
      <c r="B3" s="152">
        <v>44794</v>
      </c>
      <c r="C3" s="152"/>
      <c r="D3" s="86"/>
    </row>
    <row r="4" spans="1:5" ht="12.75">
      <c r="A4" s="82"/>
      <c r="B4" s="81"/>
      <c r="C4" s="87"/>
      <c r="D4" s="88"/>
      <c r="E4" s="89"/>
    </row>
    <row r="5" spans="1:5" ht="15">
      <c r="A5" s="153" t="str">
        <f>"Résultats "&amp;2eme!A6</f>
        <v>Résultats 2ème catégorie</v>
      </c>
      <c r="B5" s="153"/>
      <c r="C5" s="153"/>
      <c r="D5" s="90"/>
      <c r="E5" s="84"/>
    </row>
    <row r="6" spans="1:5" ht="21">
      <c r="A6" s="91"/>
      <c r="B6" s="91"/>
      <c r="C6" s="91"/>
      <c r="D6" s="92"/>
      <c r="E6" s="93"/>
    </row>
    <row r="7" spans="1:18" ht="12.75">
      <c r="A7" s="94" t="s">
        <v>219</v>
      </c>
      <c r="B7" s="95" t="s">
        <v>44</v>
      </c>
      <c r="C7" s="95" t="s">
        <v>4</v>
      </c>
      <c r="D7" s="96" t="s">
        <v>220</v>
      </c>
      <c r="E7" s="93" t="s">
        <v>221</v>
      </c>
      <c r="G7" s="97" t="s">
        <v>222</v>
      </c>
      <c r="H7" s="97" t="s">
        <v>223</v>
      </c>
      <c r="I7" s="97" t="s">
        <v>224</v>
      </c>
      <c r="J7" s="98" t="s">
        <v>225</v>
      </c>
      <c r="K7" s="98" t="s">
        <v>226</v>
      </c>
      <c r="L7" s="99" t="s">
        <v>227</v>
      </c>
      <c r="M7" s="99" t="s">
        <v>228</v>
      </c>
      <c r="N7" s="99" t="s">
        <v>229</v>
      </c>
      <c r="O7" s="99" t="s">
        <v>227</v>
      </c>
      <c r="P7" s="100"/>
      <c r="Q7" s="101" t="s">
        <v>230</v>
      </c>
      <c r="R7" s="102" t="s">
        <v>231</v>
      </c>
    </row>
    <row r="8" spans="1:18" ht="12.75">
      <c r="A8" s="103">
        <v>1</v>
      </c>
      <c r="B8" s="104" t="str">
        <f aca="true" t="shared" si="0" ref="B8:B20">IF(ISBLANK(D8),"",VLOOKUP(D8,Resultats_2eme_7,2,FALSE))</f>
        <v>JUINET XAVIER </v>
      </c>
      <c r="C8" s="104" t="str">
        <f>IF(ISBLANK(D8),"",(VLOOKUP(D8,2eme!$A$10:$D$109,3,FALSE))&amp;" ("&amp;(VLOOKUP(D8,2eme!$A$10:$D$109,4,FALSE))&amp;")")</f>
        <v>AMICALE DE NEUVILLE (45)</v>
      </c>
      <c r="D8" s="105">
        <v>104</v>
      </c>
      <c r="E8" s="106"/>
      <c r="G8" s="107">
        <f>2eme!A10</f>
        <v>101</v>
      </c>
      <c r="H8" s="108"/>
      <c r="I8" s="109" t="str">
        <f aca="true" t="shared" si="1" ref="I8:I39">VLOOKUP($O$8:$O$107,$Q$8:$R$16,2,FALSE)</f>
        <v>Non partant</v>
      </c>
      <c r="J8" s="100">
        <f>IF(2eme!B10=0,1,0)</f>
        <v>0</v>
      </c>
      <c r="K8" s="100">
        <f>IF(2eme!F10="X",0,5)</f>
        <v>5</v>
      </c>
      <c r="L8" s="100">
        <f aca="true" t="shared" si="2" ref="L8:L39">J8+K8</f>
        <v>5</v>
      </c>
      <c r="M8" s="100">
        <f aca="true" t="shared" si="3" ref="M8:M39">IF(SUM(J8:K8)=0,10,0)</f>
        <v>0</v>
      </c>
      <c r="N8" s="100">
        <f aca="true" t="shared" si="4" ref="N8:N39">IF(M8=10,COUNTIF($D$8:$D$107,G8),50)</f>
        <v>50</v>
      </c>
      <c r="O8" s="100">
        <f aca="true" t="shared" si="5" ref="O8:O39">L8+M8+N8</f>
        <v>55</v>
      </c>
      <c r="P8" s="100"/>
      <c r="Q8" s="110">
        <v>10</v>
      </c>
      <c r="R8" s="102" t="s">
        <v>232</v>
      </c>
    </row>
    <row r="9" spans="1:18" ht="12.75">
      <c r="A9" s="103">
        <v>2</v>
      </c>
      <c r="B9" s="104" t="str">
        <f t="shared" si="0"/>
        <v>MARIE YAN</v>
      </c>
      <c r="C9" s="104" t="str">
        <f>IF(ISBLANK(D9),"",(VLOOKUP(D9,2eme!$A$10:$D$109,3,FALSE))&amp;" ("&amp;(VLOOKUP(D9,2eme!$A$10:$D$109,4,FALSE))&amp;")")</f>
        <v>CMOM TEAM CYLISTE MORANGIS (91)</v>
      </c>
      <c r="D9" s="105">
        <v>103</v>
      </c>
      <c r="E9" s="111"/>
      <c r="G9" s="107">
        <f>2eme!A11</f>
        <v>102</v>
      </c>
      <c r="H9" s="108"/>
      <c r="I9" s="109" t="str">
        <f t="shared" si="1"/>
        <v>Non partant</v>
      </c>
      <c r="J9" s="100">
        <f>IF(2eme!B11=0,1,0)</f>
        <v>0</v>
      </c>
      <c r="K9" s="100">
        <f>IF(2eme!F11="X",0,5)</f>
        <v>5</v>
      </c>
      <c r="L9" s="100">
        <f t="shared" si="2"/>
        <v>5</v>
      </c>
      <c r="M9" s="100">
        <f t="shared" si="3"/>
        <v>0</v>
      </c>
      <c r="N9" s="100">
        <f t="shared" si="4"/>
        <v>50</v>
      </c>
      <c r="O9" s="100">
        <f t="shared" si="5"/>
        <v>55</v>
      </c>
      <c r="P9" s="100"/>
      <c r="Q9" s="110">
        <v>11</v>
      </c>
      <c r="R9" s="102" t="s">
        <v>234</v>
      </c>
    </row>
    <row r="10" spans="1:18" ht="12.75">
      <c r="A10" s="103">
        <v>3</v>
      </c>
      <c r="B10" s="104" t="str">
        <f t="shared" si="0"/>
        <v>LUCOL FABRICE</v>
      </c>
      <c r="C10" s="104" t="str">
        <f>IF(ISBLANK(D10),"",(VLOOKUP(D10,2eme!$A$10:$D$109,3,FALSE))&amp;" ("&amp;(VLOOKUP(D10,2eme!$A$10:$D$109,4,FALSE))&amp;")")</f>
        <v>ASSOCIATION GRANDE VIGIE (95)</v>
      </c>
      <c r="D10" s="105">
        <v>102</v>
      </c>
      <c r="E10" s="111"/>
      <c r="G10" s="107">
        <f>2eme!A12</f>
        <v>103</v>
      </c>
      <c r="H10" s="108"/>
      <c r="I10" s="109" t="str">
        <f t="shared" si="1"/>
        <v>Non partant</v>
      </c>
      <c r="J10" s="100">
        <f>IF(2eme!B12=0,1,0)</f>
        <v>0</v>
      </c>
      <c r="K10" s="100">
        <f>IF(2eme!F12="X",0,5)</f>
        <v>5</v>
      </c>
      <c r="L10" s="100">
        <f t="shared" si="2"/>
        <v>5</v>
      </c>
      <c r="M10" s="100">
        <f t="shared" si="3"/>
        <v>0</v>
      </c>
      <c r="N10" s="100">
        <f t="shared" si="4"/>
        <v>50</v>
      </c>
      <c r="O10" s="100">
        <f t="shared" si="5"/>
        <v>55</v>
      </c>
      <c r="P10" s="100"/>
      <c r="Q10" s="110">
        <v>12</v>
      </c>
      <c r="R10" s="102" t="s">
        <v>235</v>
      </c>
    </row>
    <row r="11" spans="1:18" ht="12.75">
      <c r="A11" s="103">
        <v>4</v>
      </c>
      <c r="B11" s="104" t="str">
        <f t="shared" si="0"/>
        <v>BELLEGUEILLE JEROM</v>
      </c>
      <c r="C11" s="104" t="str">
        <f>IF(ISBLANK(D11),"",(VLOOKUP(D11,2eme!$A$10:$D$109,3,FALSE))&amp;" ("&amp;(VLOOKUP(D11,2eme!$A$10:$D$109,4,FALSE))&amp;")")</f>
        <v>TEAM PROGRESS (28)</v>
      </c>
      <c r="D11" s="105">
        <v>101</v>
      </c>
      <c r="E11" s="111" t="str">
        <f>IF(COUNTIF($D$8:D11,D11)&gt;1,"Doublon"," ")</f>
        <v> </v>
      </c>
      <c r="G11" s="107">
        <f>2eme!A13</f>
        <v>104</v>
      </c>
      <c r="H11" s="108"/>
      <c r="I11" s="109" t="str">
        <f t="shared" si="1"/>
        <v>Non partant</v>
      </c>
      <c r="J11" s="100">
        <f>IF(2eme!B13=0,1,0)</f>
        <v>0</v>
      </c>
      <c r="K11" s="100">
        <f>IF(2eme!F13="X",0,5)</f>
        <v>5</v>
      </c>
      <c r="L11" s="100">
        <f t="shared" si="2"/>
        <v>5</v>
      </c>
      <c r="M11" s="100">
        <f t="shared" si="3"/>
        <v>0</v>
      </c>
      <c r="N11" s="100">
        <f t="shared" si="4"/>
        <v>50</v>
      </c>
      <c r="O11" s="100">
        <f t="shared" si="5"/>
        <v>55</v>
      </c>
      <c r="P11" s="100"/>
      <c r="Q11" s="110">
        <v>13</v>
      </c>
      <c r="R11" s="102" t="s">
        <v>235</v>
      </c>
    </row>
    <row r="12" spans="1:18" ht="12.75">
      <c r="A12" s="103">
        <v>5</v>
      </c>
      <c r="B12" s="104">
        <f t="shared" si="0"/>
      </c>
      <c r="C12" s="104">
        <f>IF(ISBLANK(D12),"",(VLOOKUP(D12,2eme!$A$10:$D$109,3,FALSE))&amp;" ("&amp;(VLOOKUP(D12,2eme!$A$10:$D$109,4,FALSE))&amp;")")</f>
      </c>
      <c r="D12" s="105"/>
      <c r="E12" s="111" t="str">
        <f>IF(COUNTIF($D$8:D12,D12)&gt;1,"Doublon"," ")</f>
        <v> </v>
      </c>
      <c r="G12" s="107">
        <f>2eme!A14</f>
        <v>105</v>
      </c>
      <c r="H12" s="108"/>
      <c r="I12" s="109" t="str">
        <f t="shared" si="1"/>
        <v>Non attribué</v>
      </c>
      <c r="J12" s="100">
        <f>IF(2eme!B14=0,1,0)</f>
        <v>1</v>
      </c>
      <c r="K12" s="100">
        <f>IF(2eme!F14="X",0,5)</f>
        <v>5</v>
      </c>
      <c r="L12" s="100">
        <f t="shared" si="2"/>
        <v>6</v>
      </c>
      <c r="M12" s="100">
        <f t="shared" si="3"/>
        <v>0</v>
      </c>
      <c r="N12" s="100">
        <f t="shared" si="4"/>
        <v>50</v>
      </c>
      <c r="O12" s="100">
        <f t="shared" si="5"/>
        <v>56</v>
      </c>
      <c r="P12" s="100"/>
      <c r="Q12" s="110">
        <v>14</v>
      </c>
      <c r="R12" s="102" t="s">
        <v>235</v>
      </c>
    </row>
    <row r="13" spans="1:18" ht="12.75">
      <c r="A13" s="103">
        <v>6</v>
      </c>
      <c r="B13" s="104">
        <f t="shared" si="0"/>
      </c>
      <c r="C13" s="104">
        <f>IF(ISBLANK(D13),"",(VLOOKUP(D13,2eme!$A$10:$D$109,3,FALSE))&amp;" ("&amp;(VLOOKUP(D13,2eme!$A$10:$D$109,4,FALSE))&amp;")")</f>
      </c>
      <c r="D13" s="105"/>
      <c r="E13" s="111" t="str">
        <f>IF(COUNTIF($D$8:D13,D13)&gt;1,"Doublon"," ")</f>
        <v> </v>
      </c>
      <c r="G13" s="107">
        <f>2eme!A15</f>
        <v>106</v>
      </c>
      <c r="H13" s="108"/>
      <c r="I13" s="109" t="str">
        <f t="shared" si="1"/>
        <v>Non attribué</v>
      </c>
      <c r="J13" s="100">
        <f>IF(2eme!B15=0,1,0)</f>
        <v>1</v>
      </c>
      <c r="K13" s="100">
        <f>IF(2eme!F15="X",0,5)</f>
        <v>5</v>
      </c>
      <c r="L13" s="100">
        <f t="shared" si="2"/>
        <v>6</v>
      </c>
      <c r="M13" s="100">
        <f t="shared" si="3"/>
        <v>0</v>
      </c>
      <c r="N13" s="100">
        <f t="shared" si="4"/>
        <v>50</v>
      </c>
      <c r="O13" s="100">
        <f t="shared" si="5"/>
        <v>56</v>
      </c>
      <c r="P13" s="100"/>
      <c r="Q13" s="110">
        <v>15</v>
      </c>
      <c r="R13" s="102" t="s">
        <v>235</v>
      </c>
    </row>
    <row r="14" spans="1:18" ht="12.75">
      <c r="A14" s="103">
        <v>7</v>
      </c>
      <c r="B14" s="104">
        <f t="shared" si="0"/>
      </c>
      <c r="C14" s="104">
        <f>IF(ISBLANK(D14),"",(VLOOKUP(D14,2eme!$A$10:$D$109,3,FALSE))&amp;" ("&amp;(VLOOKUP(D14,2eme!$A$10:$D$109,4,FALSE))&amp;")")</f>
      </c>
      <c r="D14" s="105"/>
      <c r="E14" s="111" t="str">
        <f>IF(COUNTIF($D$8:D14,D14)&gt;1,"Doublon"," ")</f>
        <v> </v>
      </c>
      <c r="G14" s="107">
        <f>2eme!A16</f>
        <v>107</v>
      </c>
      <c r="H14" s="108"/>
      <c r="I14" s="109" t="str">
        <f t="shared" si="1"/>
        <v>Non attribué</v>
      </c>
      <c r="J14" s="100">
        <f>IF(2eme!B16=0,1,0)</f>
        <v>1</v>
      </c>
      <c r="K14" s="100">
        <f>IF(2eme!F16="X",0,5)</f>
        <v>5</v>
      </c>
      <c r="L14" s="100">
        <f t="shared" si="2"/>
        <v>6</v>
      </c>
      <c r="M14" s="100">
        <f t="shared" si="3"/>
        <v>0</v>
      </c>
      <c r="N14" s="100">
        <f t="shared" si="4"/>
        <v>50</v>
      </c>
      <c r="O14" s="100">
        <f t="shared" si="5"/>
        <v>56</v>
      </c>
      <c r="P14" s="100"/>
      <c r="Q14" s="110">
        <v>16</v>
      </c>
      <c r="R14" s="102" t="s">
        <v>235</v>
      </c>
    </row>
    <row r="15" spans="1:18" ht="12.75">
      <c r="A15" s="103">
        <v>8</v>
      </c>
      <c r="B15" s="104">
        <f t="shared" si="0"/>
      </c>
      <c r="C15" s="104">
        <f>IF(ISBLANK(D15),"",(VLOOKUP(D15,2eme!$A$10:$D$109,3,FALSE))&amp;" ("&amp;(VLOOKUP(D15,2eme!$A$10:$D$109,4,FALSE))&amp;")")</f>
      </c>
      <c r="D15" s="105"/>
      <c r="E15" s="111" t="str">
        <f>IF(COUNTIF($D$8:D15,D15)&gt;1,"Doublon"," ")</f>
        <v> </v>
      </c>
      <c r="G15" s="107">
        <f>2eme!A17</f>
        <v>108</v>
      </c>
      <c r="H15" s="112"/>
      <c r="I15" s="109" t="str">
        <f t="shared" si="1"/>
        <v>Non attribué</v>
      </c>
      <c r="J15" s="100">
        <f>IF(2eme!B17=0,1,0)</f>
        <v>1</v>
      </c>
      <c r="K15" s="100">
        <f>IF(2eme!F17="X",0,5)</f>
        <v>5</v>
      </c>
      <c r="L15" s="100">
        <f t="shared" si="2"/>
        <v>6</v>
      </c>
      <c r="M15" s="100">
        <f t="shared" si="3"/>
        <v>0</v>
      </c>
      <c r="N15" s="100">
        <f t="shared" si="4"/>
        <v>50</v>
      </c>
      <c r="O15" s="100">
        <f t="shared" si="5"/>
        <v>56</v>
      </c>
      <c r="P15" s="100"/>
      <c r="Q15" s="110">
        <v>55</v>
      </c>
      <c r="R15" s="102" t="s">
        <v>240</v>
      </c>
    </row>
    <row r="16" spans="1:18" ht="12.75">
      <c r="A16" s="103">
        <v>9</v>
      </c>
      <c r="B16" s="104">
        <f t="shared" si="0"/>
      </c>
      <c r="C16" s="104">
        <f>IF(ISBLANK(D16),"",(VLOOKUP(D16,2eme!$A$10:$D$109,3,FALSE))&amp;" ("&amp;(VLOOKUP(D16,2eme!$A$10:$D$109,4,FALSE))&amp;")")</f>
      </c>
      <c r="D16" s="105"/>
      <c r="E16" s="111" t="str">
        <f>IF(COUNTIF($D$8:D16,D16)&gt;1,"Doublon"," ")</f>
        <v> </v>
      </c>
      <c r="G16" s="107">
        <f>2eme!A18</f>
        <v>109</v>
      </c>
      <c r="H16" s="108"/>
      <c r="I16" s="109" t="str">
        <f t="shared" si="1"/>
        <v>Non attribué</v>
      </c>
      <c r="J16" s="100">
        <f>IF(2eme!B18=0,1,0)</f>
        <v>1</v>
      </c>
      <c r="K16" s="100">
        <f>IF(2eme!F18="X",0,5)</f>
        <v>5</v>
      </c>
      <c r="L16" s="100">
        <f t="shared" si="2"/>
        <v>6</v>
      </c>
      <c r="M16" s="100">
        <f t="shared" si="3"/>
        <v>0</v>
      </c>
      <c r="N16" s="100">
        <f t="shared" si="4"/>
        <v>50</v>
      </c>
      <c r="O16" s="100">
        <f t="shared" si="5"/>
        <v>56</v>
      </c>
      <c r="P16" s="100"/>
      <c r="Q16" s="110">
        <v>56</v>
      </c>
      <c r="R16" s="102" t="s">
        <v>241</v>
      </c>
    </row>
    <row r="17" spans="1:16" ht="12.75">
      <c r="A17" s="103">
        <v>10</v>
      </c>
      <c r="B17" s="104"/>
      <c r="C17" s="104">
        <f>IF(ISBLANK(D17),"",(VLOOKUP(D17,2eme!$A$10:$D$109,3,FALSE))&amp;" ("&amp;(VLOOKUP(D17,2eme!$A$10:$D$109,4,FALSE))&amp;")")</f>
      </c>
      <c r="D17" s="105"/>
      <c r="E17" s="111" t="str">
        <f>IF(COUNTIF($D$8:D17,D17)&gt;1,"Doublon"," ")</f>
        <v> </v>
      </c>
      <c r="G17" s="107">
        <f>2eme!A19</f>
        <v>110</v>
      </c>
      <c r="H17" s="108"/>
      <c r="I17" s="109" t="str">
        <f t="shared" si="1"/>
        <v>Non attribué</v>
      </c>
      <c r="J17" s="100">
        <f>IF(2eme!B19=0,1,0)</f>
        <v>1</v>
      </c>
      <c r="K17" s="100">
        <f>IF(2eme!F19="X",0,5)</f>
        <v>5</v>
      </c>
      <c r="L17" s="100">
        <f t="shared" si="2"/>
        <v>6</v>
      </c>
      <c r="M17" s="100">
        <f t="shared" si="3"/>
        <v>0</v>
      </c>
      <c r="N17" s="100">
        <f t="shared" si="4"/>
        <v>50</v>
      </c>
      <c r="O17" s="100">
        <f t="shared" si="5"/>
        <v>56</v>
      </c>
      <c r="P17" s="100"/>
    </row>
    <row r="18" spans="1:17" ht="12.75">
      <c r="A18" s="103">
        <v>11</v>
      </c>
      <c r="B18" s="104">
        <f t="shared" si="0"/>
      </c>
      <c r="C18" s="104">
        <f>IF(ISBLANK(D18),"",(VLOOKUP(D18,2eme!$A$10:$D$109,3,FALSE))&amp;" ("&amp;(VLOOKUP(D18,2eme!$A$10:$D$109,4,FALSE))&amp;")")</f>
      </c>
      <c r="D18" s="105"/>
      <c r="E18" s="111" t="str">
        <f>IF(COUNTIF($D$8:D18,D18)&gt;1,"Doublon"," ")</f>
        <v> </v>
      </c>
      <c r="G18" s="107">
        <f>2eme!A20</f>
        <v>111</v>
      </c>
      <c r="H18" s="108"/>
      <c r="I18" s="109" t="str">
        <f t="shared" si="1"/>
        <v>Non attribué</v>
      </c>
      <c r="J18" s="100">
        <f>IF(2eme!B20=0,1,0)</f>
        <v>1</v>
      </c>
      <c r="K18" s="100">
        <f>IF(2eme!F20="X",0,5)</f>
        <v>5</v>
      </c>
      <c r="L18" s="100">
        <f t="shared" si="2"/>
        <v>6</v>
      </c>
      <c r="M18" s="100">
        <f t="shared" si="3"/>
        <v>0</v>
      </c>
      <c r="N18" s="100">
        <f t="shared" si="4"/>
        <v>50</v>
      </c>
      <c r="O18" s="100">
        <f t="shared" si="5"/>
        <v>56</v>
      </c>
      <c r="P18" s="100"/>
      <c r="Q18" s="100"/>
    </row>
    <row r="19" spans="1:17" ht="12.75">
      <c r="A19" s="103">
        <v>12</v>
      </c>
      <c r="B19" s="104">
        <f t="shared" si="0"/>
      </c>
      <c r="C19" s="104">
        <f>IF(ISBLANK(D19),"",(VLOOKUP(D19,2eme!$A$10:$D$109,3,FALSE))&amp;" ("&amp;(VLOOKUP(D19,2eme!$A$10:$D$109,4,FALSE))&amp;")")</f>
      </c>
      <c r="D19" s="105"/>
      <c r="E19" s="111" t="str">
        <f>IF(COUNTIF($D$8:D19,D19)&gt;1,"Doublon"," ")</f>
        <v> </v>
      </c>
      <c r="G19" s="107">
        <f>2eme!A21</f>
        <v>112</v>
      </c>
      <c r="H19" s="108"/>
      <c r="I19" s="109" t="str">
        <f t="shared" si="1"/>
        <v>Non attribué</v>
      </c>
      <c r="J19" s="100">
        <f>IF(2eme!B21=0,1,0)</f>
        <v>1</v>
      </c>
      <c r="K19" s="100">
        <f>IF(2eme!F21="X",0,5)</f>
        <v>5</v>
      </c>
      <c r="L19" s="100">
        <f t="shared" si="2"/>
        <v>6</v>
      </c>
      <c r="M19" s="100">
        <f t="shared" si="3"/>
        <v>0</v>
      </c>
      <c r="N19" s="100">
        <f t="shared" si="4"/>
        <v>50</v>
      </c>
      <c r="O19" s="100">
        <f t="shared" si="5"/>
        <v>56</v>
      </c>
      <c r="P19" s="100"/>
      <c r="Q19" s="100"/>
    </row>
    <row r="20" spans="1:17" ht="12.75">
      <c r="A20" s="103">
        <v>13</v>
      </c>
      <c r="B20" s="104">
        <f t="shared" si="0"/>
      </c>
      <c r="C20" s="104">
        <f>IF(ISBLANK(D20),"",(VLOOKUP(D20,2eme!$A$10:$D$109,3,FALSE))&amp;" ("&amp;(VLOOKUP(D20,2eme!$A$10:$D$109,4,FALSE))&amp;")")</f>
      </c>
      <c r="D20" s="105"/>
      <c r="E20" s="111" t="str">
        <f>IF(COUNTIF($D$8:D20,D20)&gt;1,"Doublon"," ")</f>
        <v> </v>
      </c>
      <c r="G20" s="107">
        <f>2eme!A22</f>
        <v>113</v>
      </c>
      <c r="H20" s="108"/>
      <c r="I20" s="109" t="str">
        <f t="shared" si="1"/>
        <v>Non attribué</v>
      </c>
      <c r="J20" s="100">
        <f>IF(2eme!B22=0,1,0)</f>
        <v>1</v>
      </c>
      <c r="K20" s="100">
        <f>IF(2eme!F22="X",0,5)</f>
        <v>5</v>
      </c>
      <c r="L20" s="100">
        <f t="shared" si="2"/>
        <v>6</v>
      </c>
      <c r="M20" s="100">
        <f t="shared" si="3"/>
        <v>0</v>
      </c>
      <c r="N20" s="100">
        <f t="shared" si="4"/>
        <v>50</v>
      </c>
      <c r="O20" s="100">
        <f t="shared" si="5"/>
        <v>56</v>
      </c>
      <c r="P20" s="100"/>
      <c r="Q20" s="100"/>
    </row>
    <row r="21" spans="1:17" ht="12.75">
      <c r="A21" s="103">
        <v>14</v>
      </c>
      <c r="B21" s="104"/>
      <c r="C21" s="104"/>
      <c r="D21" s="105"/>
      <c r="E21" s="111" t="str">
        <f>IF(COUNTIF($D$8:D21,D21)&gt;1,"Doublon"," ")</f>
        <v> </v>
      </c>
      <c r="G21" s="107">
        <f>2eme!A23</f>
        <v>114</v>
      </c>
      <c r="H21" s="108"/>
      <c r="I21" s="109" t="str">
        <f t="shared" si="1"/>
        <v>Non attribué</v>
      </c>
      <c r="J21" s="100">
        <f>IF(2eme!B23=0,1,0)</f>
        <v>1</v>
      </c>
      <c r="K21" s="100">
        <f>IF(2eme!F23="X",0,5)</f>
        <v>5</v>
      </c>
      <c r="L21" s="100">
        <f t="shared" si="2"/>
        <v>6</v>
      </c>
      <c r="M21" s="100">
        <f t="shared" si="3"/>
        <v>0</v>
      </c>
      <c r="N21" s="100">
        <f t="shared" si="4"/>
        <v>50</v>
      </c>
      <c r="O21" s="100">
        <f t="shared" si="5"/>
        <v>56</v>
      </c>
      <c r="P21" s="100"/>
      <c r="Q21" s="100"/>
    </row>
    <row r="22" spans="1:17" ht="12.75">
      <c r="A22" s="103">
        <v>15</v>
      </c>
      <c r="B22" s="104">
        <f aca="true" t="shared" si="6" ref="B22:B53">IF(ISBLANK(D22),"",VLOOKUP(D22,Resultats_2eme_7,2,FALSE))</f>
      </c>
      <c r="C22" s="104">
        <f>IF(ISBLANK(D22),"",(VLOOKUP(D22,2eme!$A$10:$D$109,3,FALSE))&amp;" ("&amp;(VLOOKUP(D22,2eme!$A$10:$D$109,4,FALSE))&amp;")")</f>
      </c>
      <c r="D22" s="105"/>
      <c r="E22" s="111" t="str">
        <f>IF(COUNTIF($D$8:D22,D22)&gt;1,"Doublon"," ")</f>
        <v> </v>
      </c>
      <c r="G22" s="107">
        <f>2eme!A24</f>
        <v>115</v>
      </c>
      <c r="H22" s="108"/>
      <c r="I22" s="109" t="str">
        <f t="shared" si="1"/>
        <v>Non attribué</v>
      </c>
      <c r="J22" s="100">
        <f>IF(2eme!B24=0,1,0)</f>
        <v>1</v>
      </c>
      <c r="K22" s="100">
        <f>IF(2eme!F24="X",0,5)</f>
        <v>5</v>
      </c>
      <c r="L22" s="100">
        <f t="shared" si="2"/>
        <v>6</v>
      </c>
      <c r="M22" s="100">
        <f t="shared" si="3"/>
        <v>0</v>
      </c>
      <c r="N22" s="100">
        <f t="shared" si="4"/>
        <v>50</v>
      </c>
      <c r="O22" s="100">
        <f t="shared" si="5"/>
        <v>56</v>
      </c>
      <c r="P22" s="100"/>
      <c r="Q22" s="100"/>
    </row>
    <row r="23" spans="1:17" ht="12.75">
      <c r="A23" s="103">
        <v>16</v>
      </c>
      <c r="B23" s="104">
        <f t="shared" si="6"/>
      </c>
      <c r="C23" s="104">
        <f>IF(ISBLANK(D23),"",(VLOOKUP(D23,2eme!$A$10:$D$109,3,FALSE))&amp;" ("&amp;(VLOOKUP(D23,2eme!$A$10:$D$109,4,FALSE))&amp;")")</f>
      </c>
      <c r="D23" s="105"/>
      <c r="E23" s="111" t="str">
        <f>IF(COUNTIF($D$8:D23,D23)&gt;1,"Doublon"," ")</f>
        <v> </v>
      </c>
      <c r="G23" s="107">
        <f>2eme!A25</f>
        <v>116</v>
      </c>
      <c r="H23" s="108"/>
      <c r="I23" s="109" t="str">
        <f t="shared" si="1"/>
        <v>Non attribué</v>
      </c>
      <c r="J23" s="100">
        <f>IF(2eme!B25=0,1,0)</f>
        <v>1</v>
      </c>
      <c r="K23" s="100">
        <f>IF(2eme!F25="X",0,5)</f>
        <v>5</v>
      </c>
      <c r="L23" s="100">
        <f t="shared" si="2"/>
        <v>6</v>
      </c>
      <c r="M23" s="100">
        <f t="shared" si="3"/>
        <v>0</v>
      </c>
      <c r="N23" s="100">
        <f t="shared" si="4"/>
        <v>50</v>
      </c>
      <c r="O23" s="100">
        <f t="shared" si="5"/>
        <v>56</v>
      </c>
      <c r="P23" s="100"/>
      <c r="Q23" s="100"/>
    </row>
    <row r="24" spans="1:17" ht="12.75">
      <c r="A24" s="103">
        <v>17</v>
      </c>
      <c r="B24" s="104">
        <f t="shared" si="6"/>
      </c>
      <c r="C24" s="104">
        <f>IF(ISBLANK(D24),"",(VLOOKUP(D24,2eme!$A$10:$D$109,3,FALSE))&amp;" ("&amp;(VLOOKUP(D24,2eme!$A$10:$D$109,4,FALSE))&amp;")")</f>
      </c>
      <c r="D24" s="105"/>
      <c r="E24" s="111" t="str">
        <f>IF(COUNTIF($D$8:D24,D24)&gt;1,"Doublon"," ")</f>
        <v> </v>
      </c>
      <c r="G24" s="107">
        <f>2eme!A26</f>
        <v>117</v>
      </c>
      <c r="H24" s="108"/>
      <c r="I24" s="109" t="str">
        <f t="shared" si="1"/>
        <v>Non attribué</v>
      </c>
      <c r="J24" s="100">
        <f>IF(2eme!B26=0,1,0)</f>
        <v>1</v>
      </c>
      <c r="K24" s="100">
        <f>IF(2eme!F26="X",0,5)</f>
        <v>5</v>
      </c>
      <c r="L24" s="100">
        <f t="shared" si="2"/>
        <v>6</v>
      </c>
      <c r="M24" s="100">
        <f t="shared" si="3"/>
        <v>0</v>
      </c>
      <c r="N24" s="100">
        <f t="shared" si="4"/>
        <v>50</v>
      </c>
      <c r="O24" s="100">
        <f t="shared" si="5"/>
        <v>56</v>
      </c>
      <c r="P24" s="100"/>
      <c r="Q24" s="100"/>
    </row>
    <row r="25" spans="1:17" ht="12.75">
      <c r="A25" s="103">
        <v>18</v>
      </c>
      <c r="B25" s="104">
        <f t="shared" si="6"/>
      </c>
      <c r="C25" s="104">
        <f>IF(ISBLANK(D25),"",(VLOOKUP(D25,2eme!$A$10:$D$109,3,FALSE))&amp;" ("&amp;(VLOOKUP(D25,2eme!$A$10:$D$109,4,FALSE))&amp;")")</f>
      </c>
      <c r="D25" s="105"/>
      <c r="E25" s="111" t="str">
        <f>IF(COUNTIF($D$8:D25,D25)&gt;1,"Doublon"," ")</f>
        <v> </v>
      </c>
      <c r="G25" s="107">
        <f>2eme!A27</f>
        <v>118</v>
      </c>
      <c r="H25" s="108"/>
      <c r="I25" s="109" t="str">
        <f t="shared" si="1"/>
        <v>Non attribué</v>
      </c>
      <c r="J25" s="100">
        <f>IF(2eme!B27=0,1,0)</f>
        <v>1</v>
      </c>
      <c r="K25" s="100">
        <f>IF(2eme!F27="X",0,5)</f>
        <v>5</v>
      </c>
      <c r="L25" s="100">
        <f t="shared" si="2"/>
        <v>6</v>
      </c>
      <c r="M25" s="100">
        <f t="shared" si="3"/>
        <v>0</v>
      </c>
      <c r="N25" s="100">
        <f t="shared" si="4"/>
        <v>50</v>
      </c>
      <c r="O25" s="100">
        <f t="shared" si="5"/>
        <v>56</v>
      </c>
      <c r="P25" s="100"/>
      <c r="Q25" s="100"/>
    </row>
    <row r="26" spans="1:17" ht="12.75">
      <c r="A26" s="103">
        <v>19</v>
      </c>
      <c r="B26" s="104">
        <f t="shared" si="6"/>
      </c>
      <c r="C26" s="104">
        <f>IF(ISBLANK(D26),"",(VLOOKUP(D26,2eme!$A$10:$D$109,3,FALSE))&amp;" ("&amp;(VLOOKUP(D26,2eme!$A$10:$D$109,4,FALSE))&amp;")")</f>
      </c>
      <c r="D26" s="105"/>
      <c r="E26" s="111" t="str">
        <f>IF(COUNTIF($D$8:D26,D26)&gt;1,"Doublon"," ")</f>
        <v> </v>
      </c>
      <c r="G26" s="107">
        <f>2eme!A28</f>
        <v>119</v>
      </c>
      <c r="H26" s="108"/>
      <c r="I26" s="109" t="str">
        <f t="shared" si="1"/>
        <v>Non attribué</v>
      </c>
      <c r="J26" s="100">
        <f>IF(2eme!B28=0,1,0)</f>
        <v>1</v>
      </c>
      <c r="K26" s="100">
        <f>IF(2eme!F28="X",0,5)</f>
        <v>5</v>
      </c>
      <c r="L26" s="100">
        <f t="shared" si="2"/>
        <v>6</v>
      </c>
      <c r="M26" s="100">
        <f t="shared" si="3"/>
        <v>0</v>
      </c>
      <c r="N26" s="100">
        <f t="shared" si="4"/>
        <v>50</v>
      </c>
      <c r="O26" s="100">
        <f t="shared" si="5"/>
        <v>56</v>
      </c>
      <c r="P26" s="100"/>
      <c r="Q26" s="100"/>
    </row>
    <row r="27" spans="1:17" ht="12.75">
      <c r="A27" s="103">
        <v>20</v>
      </c>
      <c r="B27" s="104">
        <f t="shared" si="6"/>
      </c>
      <c r="C27" s="104">
        <f>IF(ISBLANK(D27),"",(VLOOKUP(D27,2eme!$A$10:$D$109,3,FALSE))&amp;" ("&amp;(VLOOKUP(D27,2eme!$A$10:$D$109,4,FALSE))&amp;")")</f>
      </c>
      <c r="D27" s="105"/>
      <c r="E27" s="111" t="str">
        <f>IF(COUNTIF($D$8:D27,D27)&gt;1,"Doublon"," ")</f>
        <v> </v>
      </c>
      <c r="G27" s="107">
        <f>2eme!A29</f>
        <v>120</v>
      </c>
      <c r="H27" s="108"/>
      <c r="I27" s="109" t="str">
        <f t="shared" si="1"/>
        <v>Non attribué</v>
      </c>
      <c r="J27" s="100">
        <f>IF(2eme!B29=0,1,0)</f>
        <v>1</v>
      </c>
      <c r="K27" s="100">
        <f>IF(2eme!F29="X",0,5)</f>
        <v>5</v>
      </c>
      <c r="L27" s="100">
        <f t="shared" si="2"/>
        <v>6</v>
      </c>
      <c r="M27" s="100">
        <f t="shared" si="3"/>
        <v>0</v>
      </c>
      <c r="N27" s="100">
        <f t="shared" si="4"/>
        <v>50</v>
      </c>
      <c r="O27" s="100">
        <f t="shared" si="5"/>
        <v>56</v>
      </c>
      <c r="P27" s="100"/>
      <c r="Q27" s="100"/>
    </row>
    <row r="28" spans="1:17" ht="12.75">
      <c r="A28" s="103">
        <v>21</v>
      </c>
      <c r="B28" s="104">
        <f t="shared" si="6"/>
      </c>
      <c r="C28" s="104">
        <f>IF(ISBLANK(D28),"",(VLOOKUP(D28,2eme!$A$10:$D$109,3,FALSE))&amp;" ("&amp;(VLOOKUP(D28,2eme!$A$10:$D$109,4,FALSE))&amp;")")</f>
      </c>
      <c r="D28" s="105"/>
      <c r="E28" s="111" t="str">
        <f>IF(COUNTIF($D$8:D28,D28)&gt;1,"Doublon"," ")</f>
        <v> </v>
      </c>
      <c r="G28" s="107">
        <f>2eme!A30</f>
        <v>121</v>
      </c>
      <c r="H28" s="108"/>
      <c r="I28" s="109" t="str">
        <f t="shared" si="1"/>
        <v>Non attribué</v>
      </c>
      <c r="J28" s="100">
        <f>IF(2eme!B30=0,1,0)</f>
        <v>1</v>
      </c>
      <c r="K28" s="100">
        <f>IF(2eme!F30="X",0,5)</f>
        <v>5</v>
      </c>
      <c r="L28" s="100">
        <f t="shared" si="2"/>
        <v>6</v>
      </c>
      <c r="M28" s="100">
        <f t="shared" si="3"/>
        <v>0</v>
      </c>
      <c r="N28" s="100">
        <f t="shared" si="4"/>
        <v>50</v>
      </c>
      <c r="O28" s="100">
        <f t="shared" si="5"/>
        <v>56</v>
      </c>
      <c r="P28" s="100"/>
      <c r="Q28" s="100"/>
    </row>
    <row r="29" spans="1:17" ht="12.75">
      <c r="A29" s="103">
        <v>22</v>
      </c>
      <c r="B29" s="104">
        <f t="shared" si="6"/>
      </c>
      <c r="C29" s="104">
        <f>IF(ISBLANK(D29),"",(VLOOKUP(D29,2eme!$A$10:$D$109,3,FALSE))&amp;" ("&amp;(VLOOKUP(D29,2eme!$A$10:$D$109,4,FALSE))&amp;")")</f>
      </c>
      <c r="D29" s="105"/>
      <c r="E29" s="111" t="str">
        <f>IF(COUNTIF($D$8:D29,D29)&gt;1,"Doublon"," ")</f>
        <v> </v>
      </c>
      <c r="G29" s="107">
        <f>2eme!A31</f>
        <v>122</v>
      </c>
      <c r="H29" s="108"/>
      <c r="I29" s="109" t="str">
        <f t="shared" si="1"/>
        <v>Non attribué</v>
      </c>
      <c r="J29" s="100">
        <f>IF(2eme!B31=0,1,0)</f>
        <v>1</v>
      </c>
      <c r="K29" s="100">
        <f>IF(2eme!F31="X",0,5)</f>
        <v>5</v>
      </c>
      <c r="L29" s="100">
        <f t="shared" si="2"/>
        <v>6</v>
      </c>
      <c r="M29" s="100">
        <f t="shared" si="3"/>
        <v>0</v>
      </c>
      <c r="N29" s="100">
        <f t="shared" si="4"/>
        <v>50</v>
      </c>
      <c r="O29" s="100">
        <f t="shared" si="5"/>
        <v>56</v>
      </c>
      <c r="P29" s="100"/>
      <c r="Q29" s="100"/>
    </row>
    <row r="30" spans="1:17" ht="12.75">
      <c r="A30" s="103">
        <v>23</v>
      </c>
      <c r="B30" s="104">
        <f t="shared" si="6"/>
      </c>
      <c r="C30" s="104">
        <f>IF(ISBLANK(D30),"",(VLOOKUP(D30,2eme!$A$10:$D$109,3,FALSE))&amp;" ("&amp;(VLOOKUP(D30,2eme!$A$10:$D$109,4,FALSE))&amp;")")</f>
      </c>
      <c r="D30" s="105"/>
      <c r="E30" s="111" t="str">
        <f>IF(COUNTIF($D$8:D30,D30)&gt;1,"Doublon"," ")</f>
        <v> </v>
      </c>
      <c r="G30" s="107">
        <f>2eme!A32</f>
        <v>123</v>
      </c>
      <c r="H30" s="108"/>
      <c r="I30" s="109" t="str">
        <f t="shared" si="1"/>
        <v>Non attribué</v>
      </c>
      <c r="J30" s="100">
        <f>IF(2eme!B32=0,1,0)</f>
        <v>1</v>
      </c>
      <c r="K30" s="100">
        <f>IF(2eme!F32="X",0,5)</f>
        <v>5</v>
      </c>
      <c r="L30" s="100">
        <f t="shared" si="2"/>
        <v>6</v>
      </c>
      <c r="M30" s="100">
        <f t="shared" si="3"/>
        <v>0</v>
      </c>
      <c r="N30" s="100">
        <f t="shared" si="4"/>
        <v>50</v>
      </c>
      <c r="O30" s="100">
        <f t="shared" si="5"/>
        <v>56</v>
      </c>
      <c r="P30" s="100"/>
      <c r="Q30" s="100"/>
    </row>
    <row r="31" spans="1:17" ht="12.75">
      <c r="A31" s="103">
        <v>24</v>
      </c>
      <c r="B31" s="104">
        <f t="shared" si="6"/>
      </c>
      <c r="C31" s="104">
        <f>IF(ISBLANK(D31),"",(VLOOKUP(D31,2eme!$A$10:$D$109,3,FALSE))&amp;" ("&amp;(VLOOKUP(D31,2eme!$A$10:$D$109,4,FALSE))&amp;")")</f>
      </c>
      <c r="D31" s="105"/>
      <c r="E31" s="111" t="str">
        <f>IF(COUNTIF($D$8:D31,D31)&gt;1,"Doublon"," ")</f>
        <v> </v>
      </c>
      <c r="G31" s="107">
        <f>2eme!A33</f>
        <v>124</v>
      </c>
      <c r="H31" s="108"/>
      <c r="I31" s="109" t="str">
        <f t="shared" si="1"/>
        <v>Non attribué</v>
      </c>
      <c r="J31" s="100">
        <f>IF(2eme!B33=0,1,0)</f>
        <v>1</v>
      </c>
      <c r="K31" s="100">
        <f>IF(2eme!F33="X",0,5)</f>
        <v>5</v>
      </c>
      <c r="L31" s="100">
        <f t="shared" si="2"/>
        <v>6</v>
      </c>
      <c r="M31" s="100">
        <f t="shared" si="3"/>
        <v>0</v>
      </c>
      <c r="N31" s="100">
        <f t="shared" si="4"/>
        <v>50</v>
      </c>
      <c r="O31" s="100">
        <f t="shared" si="5"/>
        <v>56</v>
      </c>
      <c r="P31" s="100"/>
      <c r="Q31" s="100"/>
    </row>
    <row r="32" spans="1:17" ht="12.75">
      <c r="A32" s="103">
        <v>25</v>
      </c>
      <c r="B32" s="104">
        <f t="shared" si="6"/>
      </c>
      <c r="C32" s="104">
        <f>IF(ISBLANK(D32),"",(VLOOKUP(D32,2eme!$A$10:$D$109,3,FALSE))&amp;" ("&amp;(VLOOKUP(D32,2eme!$A$10:$D$109,4,FALSE))&amp;")")</f>
      </c>
      <c r="D32" s="105"/>
      <c r="E32" s="111" t="str">
        <f>IF(COUNTIF($D$8:D32,D32)&gt;1,"Doublon"," ")</f>
        <v> </v>
      </c>
      <c r="G32" s="107">
        <f>2eme!A34</f>
        <v>125</v>
      </c>
      <c r="H32" s="108"/>
      <c r="I32" s="109" t="str">
        <f t="shared" si="1"/>
        <v>Non attribué</v>
      </c>
      <c r="J32" s="100">
        <f>IF(2eme!B34=0,1,0)</f>
        <v>1</v>
      </c>
      <c r="K32" s="100">
        <f>IF(2eme!F34="X",0,5)</f>
        <v>5</v>
      </c>
      <c r="L32" s="100">
        <f t="shared" si="2"/>
        <v>6</v>
      </c>
      <c r="M32" s="100">
        <f t="shared" si="3"/>
        <v>0</v>
      </c>
      <c r="N32" s="100">
        <f t="shared" si="4"/>
        <v>50</v>
      </c>
      <c r="O32" s="100">
        <f t="shared" si="5"/>
        <v>56</v>
      </c>
      <c r="P32" s="100"/>
      <c r="Q32" s="100"/>
    </row>
    <row r="33" spans="1:17" ht="12.75">
      <c r="A33" s="103">
        <v>26</v>
      </c>
      <c r="B33" s="104">
        <f t="shared" si="6"/>
      </c>
      <c r="C33" s="104">
        <f>IF(ISBLANK(D33),"",(VLOOKUP(D33,2eme!$A$10:$D$109,3,FALSE))&amp;" ("&amp;(VLOOKUP(D33,2eme!$A$10:$D$109,4,FALSE))&amp;")")</f>
      </c>
      <c r="D33" s="105"/>
      <c r="E33" s="111" t="str">
        <f>IF(COUNTIF($D$8:D33,D33)&gt;1,"Doublon"," ")</f>
        <v> </v>
      </c>
      <c r="G33" s="107">
        <f>2eme!A35</f>
        <v>126</v>
      </c>
      <c r="H33" s="108"/>
      <c r="I33" s="109" t="str">
        <f t="shared" si="1"/>
        <v>Non attribué</v>
      </c>
      <c r="J33" s="100">
        <f>IF(2eme!B35=0,1,0)</f>
        <v>1</v>
      </c>
      <c r="K33" s="100">
        <f>IF(2eme!F35="X",0,5)</f>
        <v>5</v>
      </c>
      <c r="L33" s="100">
        <f t="shared" si="2"/>
        <v>6</v>
      </c>
      <c r="M33" s="100">
        <f t="shared" si="3"/>
        <v>0</v>
      </c>
      <c r="N33" s="100">
        <f t="shared" si="4"/>
        <v>50</v>
      </c>
      <c r="O33" s="100">
        <f t="shared" si="5"/>
        <v>56</v>
      </c>
      <c r="P33" s="100"/>
      <c r="Q33" s="100"/>
    </row>
    <row r="34" spans="1:17" ht="12.75">
      <c r="A34" s="103">
        <v>27</v>
      </c>
      <c r="B34" s="104">
        <f t="shared" si="6"/>
      </c>
      <c r="C34" s="104">
        <f>IF(ISBLANK(D34),"",(VLOOKUP(D34,2eme!$A$10:$D$109,3,FALSE))&amp;" ("&amp;(VLOOKUP(D34,2eme!$A$10:$D$109,4,FALSE))&amp;")")</f>
      </c>
      <c r="D34" s="105"/>
      <c r="E34" s="111" t="str">
        <f>IF(COUNTIF($D$8:D34,D34)&gt;1,"Doublon"," ")</f>
        <v> </v>
      </c>
      <c r="G34" s="107">
        <f>2eme!A36</f>
        <v>127</v>
      </c>
      <c r="H34" s="108"/>
      <c r="I34" s="109" t="str">
        <f t="shared" si="1"/>
        <v>Non attribué</v>
      </c>
      <c r="J34" s="100">
        <f>IF(2eme!B36=0,1,0)</f>
        <v>1</v>
      </c>
      <c r="K34" s="100">
        <f>IF(2eme!F36="X",0,5)</f>
        <v>5</v>
      </c>
      <c r="L34" s="100">
        <f t="shared" si="2"/>
        <v>6</v>
      </c>
      <c r="M34" s="100">
        <f t="shared" si="3"/>
        <v>0</v>
      </c>
      <c r="N34" s="100">
        <f t="shared" si="4"/>
        <v>50</v>
      </c>
      <c r="O34" s="100">
        <f t="shared" si="5"/>
        <v>56</v>
      </c>
      <c r="P34" s="100"/>
      <c r="Q34" s="100"/>
    </row>
    <row r="35" spans="1:17" ht="12.75">
      <c r="A35" s="103">
        <v>28</v>
      </c>
      <c r="B35" s="104">
        <f t="shared" si="6"/>
      </c>
      <c r="C35" s="104">
        <f>IF(ISBLANK(D35),"",(VLOOKUP(D35,2eme!$A$10:$D$109,3,FALSE))&amp;" ("&amp;(VLOOKUP(D35,2eme!$A$10:$D$109,4,FALSE))&amp;")")</f>
      </c>
      <c r="D35" s="105"/>
      <c r="E35" s="111" t="str">
        <f>IF(COUNTIF($D$8:D35,D35)&gt;1,"Doublon"," ")</f>
        <v> </v>
      </c>
      <c r="G35" s="107">
        <f>2eme!A37</f>
        <v>128</v>
      </c>
      <c r="H35" s="108"/>
      <c r="I35" s="109" t="str">
        <f t="shared" si="1"/>
        <v>Non attribué</v>
      </c>
      <c r="J35" s="100">
        <f>IF(2eme!B37=0,1,0)</f>
        <v>1</v>
      </c>
      <c r="K35" s="100">
        <f>IF(2eme!F37="X",0,5)</f>
        <v>5</v>
      </c>
      <c r="L35" s="100">
        <f t="shared" si="2"/>
        <v>6</v>
      </c>
      <c r="M35" s="100">
        <f t="shared" si="3"/>
        <v>0</v>
      </c>
      <c r="N35" s="100">
        <f t="shared" si="4"/>
        <v>50</v>
      </c>
      <c r="O35" s="100">
        <f t="shared" si="5"/>
        <v>56</v>
      </c>
      <c r="P35" s="100"/>
      <c r="Q35" s="100"/>
    </row>
    <row r="36" spans="1:17" ht="12.75">
      <c r="A36" s="103">
        <v>29</v>
      </c>
      <c r="B36" s="104">
        <f t="shared" si="6"/>
      </c>
      <c r="C36" s="104">
        <f>IF(ISBLANK(D36),"",(VLOOKUP(D36,2eme!$A$10:$D$109,3,FALSE))&amp;" ("&amp;(VLOOKUP(D36,2eme!$A$10:$D$109,4,FALSE))&amp;")")</f>
      </c>
      <c r="D36" s="105"/>
      <c r="E36" s="111" t="str">
        <f>IF(COUNTIF($D$8:D36,D36)&gt;1,"Doublon"," ")</f>
        <v> </v>
      </c>
      <c r="G36" s="107">
        <f>2eme!A38</f>
        <v>129</v>
      </c>
      <c r="H36" s="108"/>
      <c r="I36" s="109" t="str">
        <f t="shared" si="1"/>
        <v>Non attribué</v>
      </c>
      <c r="J36" s="100">
        <f>IF(2eme!B38=0,1,0)</f>
        <v>1</v>
      </c>
      <c r="K36" s="100">
        <f>IF(2eme!F38="X",0,5)</f>
        <v>5</v>
      </c>
      <c r="L36" s="100">
        <f t="shared" si="2"/>
        <v>6</v>
      </c>
      <c r="M36" s="100">
        <f t="shared" si="3"/>
        <v>0</v>
      </c>
      <c r="N36" s="100">
        <f t="shared" si="4"/>
        <v>50</v>
      </c>
      <c r="O36" s="100">
        <f t="shared" si="5"/>
        <v>56</v>
      </c>
      <c r="P36" s="100"/>
      <c r="Q36" s="100"/>
    </row>
    <row r="37" spans="1:17" ht="12.75">
      <c r="A37" s="103">
        <v>30</v>
      </c>
      <c r="B37" s="104">
        <f t="shared" si="6"/>
      </c>
      <c r="C37" s="104">
        <f>IF(ISBLANK(D37),"",(VLOOKUP(D37,2eme!$A$10:$D$109,3,FALSE))&amp;" ("&amp;(VLOOKUP(D37,2eme!$A$10:$D$109,4,FALSE))&amp;")")</f>
      </c>
      <c r="D37" s="105"/>
      <c r="E37" s="111" t="str">
        <f>IF(COUNTIF($D$8:D37,D37)&gt;1,"Doublon"," ")</f>
        <v> </v>
      </c>
      <c r="G37" s="107">
        <f>2eme!A39</f>
        <v>130</v>
      </c>
      <c r="H37" s="108"/>
      <c r="I37" s="109" t="str">
        <f t="shared" si="1"/>
        <v>Non attribué</v>
      </c>
      <c r="J37" s="100">
        <f>IF(2eme!B39=0,1,0)</f>
        <v>1</v>
      </c>
      <c r="K37" s="100">
        <f>IF(2eme!F39="X",0,5)</f>
        <v>5</v>
      </c>
      <c r="L37" s="100">
        <f t="shared" si="2"/>
        <v>6</v>
      </c>
      <c r="M37" s="100">
        <f t="shared" si="3"/>
        <v>0</v>
      </c>
      <c r="N37" s="100">
        <f t="shared" si="4"/>
        <v>50</v>
      </c>
      <c r="O37" s="100">
        <f t="shared" si="5"/>
        <v>56</v>
      </c>
      <c r="P37" s="100"/>
      <c r="Q37" s="100"/>
    </row>
    <row r="38" spans="1:17" ht="12.75">
      <c r="A38" s="103">
        <v>31</v>
      </c>
      <c r="B38" s="104">
        <f t="shared" si="6"/>
      </c>
      <c r="C38" s="104">
        <f>IF(ISBLANK(D38),"",(VLOOKUP(D38,2eme!$A$10:$D$109,3,FALSE))&amp;" ("&amp;(VLOOKUP(D38,2eme!$A$10:$D$109,4,FALSE))&amp;")")</f>
      </c>
      <c r="D38" s="105"/>
      <c r="E38" s="111" t="str">
        <f>IF(COUNTIF($D$8:D38,D38)&gt;1,"Doublon"," ")</f>
        <v> </v>
      </c>
      <c r="G38" s="107">
        <f>2eme!A40</f>
        <v>131</v>
      </c>
      <c r="H38" s="108"/>
      <c r="I38" s="109" t="str">
        <f t="shared" si="1"/>
        <v>Non attribué</v>
      </c>
      <c r="J38" s="100">
        <f>IF(2eme!B40=0,1,0)</f>
        <v>1</v>
      </c>
      <c r="K38" s="100">
        <f>IF(2eme!F40="X",0,5)</f>
        <v>5</v>
      </c>
      <c r="L38" s="100">
        <f t="shared" si="2"/>
        <v>6</v>
      </c>
      <c r="M38" s="100">
        <f t="shared" si="3"/>
        <v>0</v>
      </c>
      <c r="N38" s="100">
        <f t="shared" si="4"/>
        <v>50</v>
      </c>
      <c r="O38" s="100">
        <f t="shared" si="5"/>
        <v>56</v>
      </c>
      <c r="P38" s="100"/>
      <c r="Q38" s="100"/>
    </row>
    <row r="39" spans="1:17" ht="12.75">
      <c r="A39" s="103">
        <v>32</v>
      </c>
      <c r="B39" s="104">
        <f t="shared" si="6"/>
      </c>
      <c r="C39" s="104">
        <f>IF(ISBLANK(D39),"",(VLOOKUP(D39,2eme!$A$10:$D$109,3,FALSE))&amp;" ("&amp;(VLOOKUP(D39,2eme!$A$10:$D$109,4,FALSE))&amp;")")</f>
      </c>
      <c r="D39" s="105"/>
      <c r="E39" s="111" t="str">
        <f>IF(COUNTIF($D$8:D39,D39)&gt;1,"Doublon"," ")</f>
        <v> </v>
      </c>
      <c r="G39" s="107">
        <f>2eme!A41</f>
        <v>132</v>
      </c>
      <c r="H39" s="108"/>
      <c r="I39" s="109" t="str">
        <f t="shared" si="1"/>
        <v>Non attribué</v>
      </c>
      <c r="J39" s="100">
        <f>IF(2eme!B41=0,1,0)</f>
        <v>1</v>
      </c>
      <c r="K39" s="100">
        <f>IF(2eme!F41="X",0,5)</f>
        <v>5</v>
      </c>
      <c r="L39" s="100">
        <f t="shared" si="2"/>
        <v>6</v>
      </c>
      <c r="M39" s="100">
        <f t="shared" si="3"/>
        <v>0</v>
      </c>
      <c r="N39" s="100">
        <f t="shared" si="4"/>
        <v>50</v>
      </c>
      <c r="O39" s="100">
        <f t="shared" si="5"/>
        <v>56</v>
      </c>
      <c r="P39" s="100"/>
      <c r="Q39" s="100"/>
    </row>
    <row r="40" spans="1:17" ht="12.75">
      <c r="A40" s="103">
        <v>33</v>
      </c>
      <c r="B40" s="104">
        <f t="shared" si="6"/>
      </c>
      <c r="C40" s="104">
        <f>IF(ISBLANK(D40),"",(VLOOKUP(D40,2eme!$A$10:$D$109,3,FALSE))&amp;" ("&amp;(VLOOKUP(D40,2eme!$A$10:$D$109,4,FALSE))&amp;")")</f>
      </c>
      <c r="D40" s="105"/>
      <c r="E40" s="111" t="str">
        <f>IF(COUNTIF($D$8:D40,D40)&gt;1,"Doublon"," ")</f>
        <v> </v>
      </c>
      <c r="G40" s="107">
        <f>2eme!A42</f>
        <v>133</v>
      </c>
      <c r="H40" s="108"/>
      <c r="I40" s="109" t="str">
        <f aca="true" t="shared" si="7" ref="I40:I71">VLOOKUP($O$8:$O$107,$Q$8:$R$16,2,FALSE)</f>
        <v>Non attribué</v>
      </c>
      <c r="J40" s="100">
        <f>IF(2eme!B42=0,1,0)</f>
        <v>1</v>
      </c>
      <c r="K40" s="100">
        <f>IF(2eme!F42="X",0,5)</f>
        <v>5</v>
      </c>
      <c r="L40" s="100">
        <f aca="true" t="shared" si="8" ref="L40:L71">J40+K40</f>
        <v>6</v>
      </c>
      <c r="M40" s="100">
        <f aca="true" t="shared" si="9" ref="M40:M71">IF(SUM(J40:K40)=0,10,0)</f>
        <v>0</v>
      </c>
      <c r="N40" s="100">
        <f aca="true" t="shared" si="10" ref="N40:N71">IF(M40=10,COUNTIF($D$8:$D$107,G40),50)</f>
        <v>50</v>
      </c>
      <c r="O40" s="100">
        <f aca="true" t="shared" si="11" ref="O40:O71">L40+M40+N40</f>
        <v>56</v>
      </c>
      <c r="P40" s="100"/>
      <c r="Q40" s="100"/>
    </row>
    <row r="41" spans="1:17" ht="12.75">
      <c r="A41" s="103">
        <v>34</v>
      </c>
      <c r="B41" s="104">
        <f t="shared" si="6"/>
      </c>
      <c r="C41" s="104">
        <f>IF(ISBLANK(D41),"",(VLOOKUP(D41,2eme!$A$10:$D$109,3,FALSE))&amp;" ("&amp;(VLOOKUP(D41,2eme!$A$10:$D$109,4,FALSE))&amp;")")</f>
      </c>
      <c r="D41" s="105"/>
      <c r="E41" s="111" t="str">
        <f>IF(COUNTIF($D$8:D41,D41)&gt;1,"Doublon"," ")</f>
        <v> </v>
      </c>
      <c r="G41" s="107">
        <f>2eme!A43</f>
        <v>134</v>
      </c>
      <c r="H41" s="108"/>
      <c r="I41" s="109" t="str">
        <f t="shared" si="7"/>
        <v>Non attribué</v>
      </c>
      <c r="J41" s="100">
        <f>IF(2eme!B43=0,1,0)</f>
        <v>1</v>
      </c>
      <c r="K41" s="100">
        <f>IF(2eme!F43="X",0,5)</f>
        <v>5</v>
      </c>
      <c r="L41" s="100">
        <f t="shared" si="8"/>
        <v>6</v>
      </c>
      <c r="M41" s="100">
        <f t="shared" si="9"/>
        <v>0</v>
      </c>
      <c r="N41" s="100">
        <f t="shared" si="10"/>
        <v>50</v>
      </c>
      <c r="O41" s="100">
        <f t="shared" si="11"/>
        <v>56</v>
      </c>
      <c r="P41" s="100"/>
      <c r="Q41" s="100"/>
    </row>
    <row r="42" spans="1:17" ht="12.75">
      <c r="A42" s="103">
        <v>35</v>
      </c>
      <c r="B42" s="104">
        <f t="shared" si="6"/>
      </c>
      <c r="C42" s="104">
        <f>IF(ISBLANK(D42),"",(VLOOKUP(D42,2eme!$A$10:$D$109,3,FALSE))&amp;" ("&amp;(VLOOKUP(D42,2eme!$A$10:$D$109,4,FALSE))&amp;")")</f>
      </c>
      <c r="D42" s="105"/>
      <c r="E42" s="111" t="str">
        <f>IF(COUNTIF($D$8:D42,D42)&gt;1,"Doublon"," ")</f>
        <v> </v>
      </c>
      <c r="G42" s="107">
        <f>2eme!A44</f>
        <v>135</v>
      </c>
      <c r="H42" s="108"/>
      <c r="I42" s="109" t="str">
        <f t="shared" si="7"/>
        <v>Non attribué</v>
      </c>
      <c r="J42" s="100">
        <f>IF(2eme!B44=0,1,0)</f>
        <v>1</v>
      </c>
      <c r="K42" s="100">
        <f>IF(2eme!F44="X",0,5)</f>
        <v>5</v>
      </c>
      <c r="L42" s="100">
        <f t="shared" si="8"/>
        <v>6</v>
      </c>
      <c r="M42" s="100">
        <f t="shared" si="9"/>
        <v>0</v>
      </c>
      <c r="N42" s="100">
        <f t="shared" si="10"/>
        <v>50</v>
      </c>
      <c r="O42" s="100">
        <f t="shared" si="11"/>
        <v>56</v>
      </c>
      <c r="P42" s="100"/>
      <c r="Q42" s="100"/>
    </row>
    <row r="43" spans="1:17" ht="12.75">
      <c r="A43" s="103">
        <v>36</v>
      </c>
      <c r="B43" s="104">
        <f t="shared" si="6"/>
      </c>
      <c r="C43" s="104">
        <f>IF(ISBLANK(D43),"",(VLOOKUP(D43,2eme!$A$10:$D$109,3,FALSE))&amp;" ("&amp;(VLOOKUP(D43,2eme!$A$10:$D$109,4,FALSE))&amp;")")</f>
      </c>
      <c r="D43" s="105"/>
      <c r="E43" s="111" t="str">
        <f>IF(COUNTIF($D$8:D43,D43)&gt;1,"Doublon"," ")</f>
        <v> </v>
      </c>
      <c r="G43" s="107">
        <f>2eme!A45</f>
        <v>136</v>
      </c>
      <c r="H43" s="108"/>
      <c r="I43" s="109" t="str">
        <f t="shared" si="7"/>
        <v>Non attribué</v>
      </c>
      <c r="J43" s="100">
        <f>IF(2eme!B45=0,1,0)</f>
        <v>1</v>
      </c>
      <c r="K43" s="100">
        <f>IF(2eme!F45="X",0,5)</f>
        <v>5</v>
      </c>
      <c r="L43" s="100">
        <f t="shared" si="8"/>
        <v>6</v>
      </c>
      <c r="M43" s="100">
        <f t="shared" si="9"/>
        <v>0</v>
      </c>
      <c r="N43" s="100">
        <f t="shared" si="10"/>
        <v>50</v>
      </c>
      <c r="O43" s="100">
        <f t="shared" si="11"/>
        <v>56</v>
      </c>
      <c r="P43" s="100"/>
      <c r="Q43" s="100"/>
    </row>
    <row r="44" spans="1:17" ht="12.75">
      <c r="A44" s="103">
        <v>37</v>
      </c>
      <c r="B44" s="104">
        <f t="shared" si="6"/>
      </c>
      <c r="C44" s="104">
        <f>IF(ISBLANK(D44),"",(VLOOKUP(D44,2eme!$A$10:$D$109,3,FALSE))&amp;" ("&amp;(VLOOKUP(D44,2eme!$A$10:$D$109,4,FALSE))&amp;")")</f>
      </c>
      <c r="D44" s="105"/>
      <c r="E44" s="111" t="str">
        <f>IF(COUNTIF($D$8:D44,D44)&gt;1,"Doublon"," ")</f>
        <v> </v>
      </c>
      <c r="G44" s="107">
        <f>2eme!A46</f>
        <v>137</v>
      </c>
      <c r="H44" s="108"/>
      <c r="I44" s="109" t="str">
        <f t="shared" si="7"/>
        <v>Non attribué</v>
      </c>
      <c r="J44" s="100">
        <f>IF(2eme!B46=0,1,0)</f>
        <v>1</v>
      </c>
      <c r="K44" s="100">
        <f>IF(2eme!F46="X",0,5)</f>
        <v>5</v>
      </c>
      <c r="L44" s="100">
        <f t="shared" si="8"/>
        <v>6</v>
      </c>
      <c r="M44" s="100">
        <f t="shared" si="9"/>
        <v>0</v>
      </c>
      <c r="N44" s="100">
        <f t="shared" si="10"/>
        <v>50</v>
      </c>
      <c r="O44" s="100">
        <f t="shared" si="11"/>
        <v>56</v>
      </c>
      <c r="P44" s="100"/>
      <c r="Q44" s="100"/>
    </row>
    <row r="45" spans="1:17" ht="12.75">
      <c r="A45" s="103">
        <v>38</v>
      </c>
      <c r="B45" s="104">
        <f t="shared" si="6"/>
      </c>
      <c r="C45" s="104">
        <f>IF(ISBLANK(D45),"",(VLOOKUP(D45,2eme!$A$10:$D$109,3,FALSE))&amp;" ("&amp;(VLOOKUP(D45,2eme!$A$10:$D$109,4,FALSE))&amp;")")</f>
      </c>
      <c r="D45" s="105"/>
      <c r="E45" s="111" t="str">
        <f>IF(COUNTIF($D$8:D45,D45)&gt;1,"Doublon"," ")</f>
        <v> </v>
      </c>
      <c r="G45" s="107">
        <f>2eme!A47</f>
        <v>138</v>
      </c>
      <c r="H45" s="108"/>
      <c r="I45" s="109" t="str">
        <f t="shared" si="7"/>
        <v>Non attribué</v>
      </c>
      <c r="J45" s="100">
        <f>IF(2eme!B47=0,1,0)</f>
        <v>1</v>
      </c>
      <c r="K45" s="100">
        <f>IF(2eme!F47="X",0,5)</f>
        <v>5</v>
      </c>
      <c r="L45" s="100">
        <f t="shared" si="8"/>
        <v>6</v>
      </c>
      <c r="M45" s="100">
        <f t="shared" si="9"/>
        <v>0</v>
      </c>
      <c r="N45" s="100">
        <f t="shared" si="10"/>
        <v>50</v>
      </c>
      <c r="O45" s="100">
        <f t="shared" si="11"/>
        <v>56</v>
      </c>
      <c r="P45" s="100"/>
      <c r="Q45" s="100"/>
    </row>
    <row r="46" spans="1:17" ht="12.75">
      <c r="A46" s="103">
        <v>39</v>
      </c>
      <c r="B46" s="104">
        <f t="shared" si="6"/>
      </c>
      <c r="C46" s="104">
        <f>IF(ISBLANK(D46),"",(VLOOKUP(D46,2eme!$A$10:$D$109,3,FALSE))&amp;" ("&amp;(VLOOKUP(D46,2eme!$A$10:$D$109,4,FALSE))&amp;")")</f>
      </c>
      <c r="D46" s="105"/>
      <c r="E46" s="111" t="str">
        <f>IF(COUNTIF($D$8:D46,D46)&gt;1,"Doublon"," ")</f>
        <v> </v>
      </c>
      <c r="G46" s="107">
        <f>2eme!A48</f>
        <v>139</v>
      </c>
      <c r="H46" s="108"/>
      <c r="I46" s="109" t="str">
        <f t="shared" si="7"/>
        <v>Non attribué</v>
      </c>
      <c r="J46" s="100">
        <f>IF(2eme!B48=0,1,0)</f>
        <v>1</v>
      </c>
      <c r="K46" s="100">
        <f>IF(2eme!F48="X",0,5)</f>
        <v>5</v>
      </c>
      <c r="L46" s="100">
        <f t="shared" si="8"/>
        <v>6</v>
      </c>
      <c r="M46" s="100">
        <f t="shared" si="9"/>
        <v>0</v>
      </c>
      <c r="N46" s="100">
        <f t="shared" si="10"/>
        <v>50</v>
      </c>
      <c r="O46" s="100">
        <f t="shared" si="11"/>
        <v>56</v>
      </c>
      <c r="P46" s="100"/>
      <c r="Q46" s="100"/>
    </row>
    <row r="47" spans="1:17" ht="12.75">
      <c r="A47" s="103">
        <v>40</v>
      </c>
      <c r="B47" s="104">
        <f t="shared" si="6"/>
      </c>
      <c r="C47" s="104">
        <f>IF(ISBLANK(D47),"",(VLOOKUP(D47,2eme!$A$10:$D$109,3,FALSE))&amp;" ("&amp;(VLOOKUP(D47,2eme!$A$10:$D$109,4,FALSE))&amp;")")</f>
      </c>
      <c r="D47" s="105"/>
      <c r="E47" s="111" t="str">
        <f>IF(COUNTIF($D$8:D47,D47)&gt;1,"Doublon"," ")</f>
        <v> </v>
      </c>
      <c r="G47" s="107">
        <f>2eme!A49</f>
        <v>140</v>
      </c>
      <c r="H47" s="108"/>
      <c r="I47" s="109" t="str">
        <f t="shared" si="7"/>
        <v>Non attribué</v>
      </c>
      <c r="J47" s="100">
        <f>IF(2eme!B49=0,1,0)</f>
        <v>1</v>
      </c>
      <c r="K47" s="100">
        <f>IF(2eme!F49="X",0,5)</f>
        <v>5</v>
      </c>
      <c r="L47" s="100">
        <f t="shared" si="8"/>
        <v>6</v>
      </c>
      <c r="M47" s="100">
        <f t="shared" si="9"/>
        <v>0</v>
      </c>
      <c r="N47" s="100">
        <f t="shared" si="10"/>
        <v>50</v>
      </c>
      <c r="O47" s="100">
        <f t="shared" si="11"/>
        <v>56</v>
      </c>
      <c r="P47" s="100"/>
      <c r="Q47" s="100"/>
    </row>
    <row r="48" spans="1:17" ht="12.75">
      <c r="A48" s="103">
        <v>41</v>
      </c>
      <c r="B48" s="104">
        <f t="shared" si="6"/>
      </c>
      <c r="C48" s="104">
        <f>IF(ISBLANK(D48),"",(VLOOKUP(D48,2eme!$A$10:$D$109,3,FALSE))&amp;" ("&amp;(VLOOKUP(D48,2eme!$A$10:$D$109,4,FALSE))&amp;")")</f>
      </c>
      <c r="D48" s="105"/>
      <c r="E48" s="111" t="str">
        <f>IF(COUNTIF($D$8:D48,D48)&gt;1,"Doublon"," ")</f>
        <v> </v>
      </c>
      <c r="G48" s="107">
        <f>2eme!A50</f>
        <v>141</v>
      </c>
      <c r="H48" s="108"/>
      <c r="I48" s="109" t="str">
        <f t="shared" si="7"/>
        <v>Non attribué</v>
      </c>
      <c r="J48" s="100">
        <f>IF(2eme!B50=0,1,0)</f>
        <v>1</v>
      </c>
      <c r="K48" s="100">
        <f>IF(2eme!F50="X",0,5)</f>
        <v>5</v>
      </c>
      <c r="L48" s="100">
        <f t="shared" si="8"/>
        <v>6</v>
      </c>
      <c r="M48" s="100">
        <f t="shared" si="9"/>
        <v>0</v>
      </c>
      <c r="N48" s="100">
        <f t="shared" si="10"/>
        <v>50</v>
      </c>
      <c r="O48" s="100">
        <f t="shared" si="11"/>
        <v>56</v>
      </c>
      <c r="P48" s="100"/>
      <c r="Q48" s="100"/>
    </row>
    <row r="49" spans="1:17" ht="12.75">
      <c r="A49" s="103">
        <v>42</v>
      </c>
      <c r="B49" s="104">
        <f t="shared" si="6"/>
      </c>
      <c r="C49" s="104">
        <f>IF(ISBLANK(D49),"",(VLOOKUP(D49,2eme!$A$10:$D$109,3,FALSE))&amp;" ("&amp;(VLOOKUP(D49,2eme!$A$10:$D$109,4,FALSE))&amp;")")</f>
      </c>
      <c r="D49" s="105"/>
      <c r="E49" s="111" t="str">
        <f>IF(COUNTIF($D$8:D49,D49)&gt;1,"Doublon"," ")</f>
        <v> </v>
      </c>
      <c r="G49" s="107">
        <f>2eme!A51</f>
        <v>142</v>
      </c>
      <c r="H49" s="108"/>
      <c r="I49" s="109" t="str">
        <f t="shared" si="7"/>
        <v>Non attribué</v>
      </c>
      <c r="J49" s="100">
        <f>IF(2eme!B51=0,1,0)</f>
        <v>1</v>
      </c>
      <c r="K49" s="100">
        <f>IF(2eme!F51="X",0,5)</f>
        <v>5</v>
      </c>
      <c r="L49" s="100">
        <f t="shared" si="8"/>
        <v>6</v>
      </c>
      <c r="M49" s="100">
        <f t="shared" si="9"/>
        <v>0</v>
      </c>
      <c r="N49" s="100">
        <f t="shared" si="10"/>
        <v>50</v>
      </c>
      <c r="O49" s="100">
        <f t="shared" si="11"/>
        <v>56</v>
      </c>
      <c r="P49" s="100"/>
      <c r="Q49" s="100"/>
    </row>
    <row r="50" spans="1:17" ht="12.75">
      <c r="A50" s="103">
        <v>43</v>
      </c>
      <c r="B50" s="104">
        <f t="shared" si="6"/>
      </c>
      <c r="C50" s="104">
        <f>IF(ISBLANK(D50),"",(VLOOKUP(D50,2eme!$A$10:$D$109,3,FALSE))&amp;" ("&amp;(VLOOKUP(D50,2eme!$A$10:$D$109,4,FALSE))&amp;")")</f>
      </c>
      <c r="D50" s="105"/>
      <c r="E50" s="111" t="str">
        <f>IF(COUNTIF($D$8:D50,D50)&gt;1,"Doublon"," ")</f>
        <v> </v>
      </c>
      <c r="G50" s="107">
        <f>2eme!A52</f>
        <v>143</v>
      </c>
      <c r="H50" s="108"/>
      <c r="I50" s="109" t="str">
        <f t="shared" si="7"/>
        <v>Non attribué</v>
      </c>
      <c r="J50" s="100">
        <f>IF(2eme!B52=0,1,0)</f>
        <v>1</v>
      </c>
      <c r="K50" s="100">
        <f>IF(2eme!F52="X",0,5)</f>
        <v>5</v>
      </c>
      <c r="L50" s="100">
        <f t="shared" si="8"/>
        <v>6</v>
      </c>
      <c r="M50" s="100">
        <f t="shared" si="9"/>
        <v>0</v>
      </c>
      <c r="N50" s="100">
        <f t="shared" si="10"/>
        <v>50</v>
      </c>
      <c r="O50" s="100">
        <f t="shared" si="11"/>
        <v>56</v>
      </c>
      <c r="P50" s="100"/>
      <c r="Q50" s="100"/>
    </row>
    <row r="51" spans="1:17" ht="12.75">
      <c r="A51" s="103">
        <v>44</v>
      </c>
      <c r="B51" s="104">
        <f t="shared" si="6"/>
      </c>
      <c r="C51" s="104">
        <f>IF(ISBLANK(D51),"",(VLOOKUP(D51,2eme!$A$10:$D$109,3,FALSE))&amp;" ("&amp;(VLOOKUP(D51,2eme!$A$10:$D$109,4,FALSE))&amp;")")</f>
      </c>
      <c r="D51" s="105"/>
      <c r="E51" s="111" t="str">
        <f>IF(COUNTIF($D$8:D51,D51)&gt;1,"Doublon"," ")</f>
        <v> </v>
      </c>
      <c r="G51" s="107">
        <f>2eme!A53</f>
        <v>144</v>
      </c>
      <c r="H51" s="108"/>
      <c r="I51" s="109" t="str">
        <f t="shared" si="7"/>
        <v>Non attribué</v>
      </c>
      <c r="J51" s="100">
        <f>IF(2eme!B53=0,1,0)</f>
        <v>1</v>
      </c>
      <c r="K51" s="100">
        <f>IF(2eme!F53="X",0,5)</f>
        <v>5</v>
      </c>
      <c r="L51" s="100">
        <f t="shared" si="8"/>
        <v>6</v>
      </c>
      <c r="M51" s="100">
        <f t="shared" si="9"/>
        <v>0</v>
      </c>
      <c r="N51" s="100">
        <f t="shared" si="10"/>
        <v>50</v>
      </c>
      <c r="O51" s="100">
        <f t="shared" si="11"/>
        <v>56</v>
      </c>
      <c r="P51" s="100"/>
      <c r="Q51" s="100"/>
    </row>
    <row r="52" spans="1:17" ht="12.75">
      <c r="A52" s="103">
        <v>45</v>
      </c>
      <c r="B52" s="104">
        <f t="shared" si="6"/>
      </c>
      <c r="C52" s="104">
        <f>IF(ISBLANK(D52),"",(VLOOKUP(D52,2eme!$A$10:$D$109,3,FALSE))&amp;" ("&amp;(VLOOKUP(D52,2eme!$A$10:$D$109,4,FALSE))&amp;")")</f>
      </c>
      <c r="D52" s="105"/>
      <c r="E52" s="111" t="str">
        <f>IF(COUNTIF($D$8:D52,D52)&gt;1,"Doublon"," ")</f>
        <v> </v>
      </c>
      <c r="G52" s="107">
        <f>2eme!A54</f>
        <v>145</v>
      </c>
      <c r="H52" s="108"/>
      <c r="I52" s="109" t="str">
        <f t="shared" si="7"/>
        <v>Non attribué</v>
      </c>
      <c r="J52" s="100">
        <f>IF(2eme!B54=0,1,0)</f>
        <v>1</v>
      </c>
      <c r="K52" s="100">
        <f>IF(2eme!F54="X",0,5)</f>
        <v>5</v>
      </c>
      <c r="L52" s="100">
        <f t="shared" si="8"/>
        <v>6</v>
      </c>
      <c r="M52" s="100">
        <f t="shared" si="9"/>
        <v>0</v>
      </c>
      <c r="N52" s="100">
        <f t="shared" si="10"/>
        <v>50</v>
      </c>
      <c r="O52" s="100">
        <f t="shared" si="11"/>
        <v>56</v>
      </c>
      <c r="P52" s="100"/>
      <c r="Q52" s="100"/>
    </row>
    <row r="53" spans="1:17" ht="12.75">
      <c r="A53" s="103">
        <v>46</v>
      </c>
      <c r="B53" s="104">
        <f t="shared" si="6"/>
      </c>
      <c r="C53" s="104">
        <f>IF(ISBLANK(D53),"",(VLOOKUP(D53,2eme!$A$10:$D$109,3,FALSE))&amp;" ("&amp;(VLOOKUP(D53,2eme!$A$10:$D$109,4,FALSE))&amp;")")</f>
      </c>
      <c r="D53" s="105"/>
      <c r="E53" s="111" t="str">
        <f>IF(COUNTIF($D$8:D53,D53)&gt;1,"Doublon"," ")</f>
        <v> </v>
      </c>
      <c r="G53" s="107">
        <f>2eme!A55</f>
        <v>146</v>
      </c>
      <c r="H53" s="108"/>
      <c r="I53" s="109" t="str">
        <f t="shared" si="7"/>
        <v>Non attribué</v>
      </c>
      <c r="J53" s="100">
        <f>IF(2eme!B55=0,1,0)</f>
        <v>1</v>
      </c>
      <c r="K53" s="100">
        <f>IF(2eme!F55="X",0,5)</f>
        <v>5</v>
      </c>
      <c r="L53" s="100">
        <f t="shared" si="8"/>
        <v>6</v>
      </c>
      <c r="M53" s="100">
        <f t="shared" si="9"/>
        <v>0</v>
      </c>
      <c r="N53" s="100">
        <f t="shared" si="10"/>
        <v>50</v>
      </c>
      <c r="O53" s="100">
        <f t="shared" si="11"/>
        <v>56</v>
      </c>
      <c r="P53" s="100"/>
      <c r="Q53" s="100"/>
    </row>
    <row r="54" spans="1:17" ht="12.75">
      <c r="A54" s="103">
        <v>47</v>
      </c>
      <c r="B54" s="104">
        <f aca="true" t="shared" si="12" ref="B54:B85">IF(ISBLANK(D54),"",VLOOKUP(D54,Resultats_2eme_7,2,FALSE))</f>
      </c>
      <c r="C54" s="104">
        <f>IF(ISBLANK(D54),"",(VLOOKUP(D54,2eme!$A$10:$D$109,3,FALSE))&amp;" ("&amp;(VLOOKUP(D54,2eme!$A$10:$D$109,4,FALSE))&amp;")")</f>
      </c>
      <c r="D54" s="105"/>
      <c r="E54" s="111" t="str">
        <f>IF(COUNTIF($D$8:D54,D54)&gt;1,"Doublon"," ")</f>
        <v> </v>
      </c>
      <c r="G54" s="107">
        <f>2eme!A56</f>
        <v>147</v>
      </c>
      <c r="H54" s="108"/>
      <c r="I54" s="109" t="str">
        <f t="shared" si="7"/>
        <v>Non attribué</v>
      </c>
      <c r="J54" s="100">
        <f>IF(2eme!B56=0,1,0)</f>
        <v>1</v>
      </c>
      <c r="K54" s="100">
        <f>IF(2eme!F56="X",0,5)</f>
        <v>5</v>
      </c>
      <c r="L54" s="100">
        <f t="shared" si="8"/>
        <v>6</v>
      </c>
      <c r="M54" s="100">
        <f t="shared" si="9"/>
        <v>0</v>
      </c>
      <c r="N54" s="100">
        <f t="shared" si="10"/>
        <v>50</v>
      </c>
      <c r="O54" s="100">
        <f t="shared" si="11"/>
        <v>56</v>
      </c>
      <c r="P54" s="100"/>
      <c r="Q54" s="100"/>
    </row>
    <row r="55" spans="1:17" ht="12.75">
      <c r="A55" s="103">
        <v>48</v>
      </c>
      <c r="B55" s="104">
        <f t="shared" si="12"/>
      </c>
      <c r="C55" s="104">
        <f>IF(ISBLANK(D55),"",(VLOOKUP(D55,2eme!$A$10:$D$109,3,FALSE))&amp;" ("&amp;(VLOOKUP(D55,2eme!$A$10:$D$109,4,FALSE))&amp;")")</f>
      </c>
      <c r="D55" s="105"/>
      <c r="E55" s="111" t="str">
        <f>IF(COUNTIF($D$8:D55,D55)&gt;1,"Doublon"," ")</f>
        <v> </v>
      </c>
      <c r="G55" s="107">
        <f>2eme!A57</f>
        <v>148</v>
      </c>
      <c r="H55" s="108"/>
      <c r="I55" s="109" t="str">
        <f t="shared" si="7"/>
        <v>Non attribué</v>
      </c>
      <c r="J55" s="100">
        <f>IF(2eme!B57=0,1,0)</f>
        <v>1</v>
      </c>
      <c r="K55" s="100">
        <f>IF(2eme!F57="X",0,5)</f>
        <v>5</v>
      </c>
      <c r="L55" s="100">
        <f t="shared" si="8"/>
        <v>6</v>
      </c>
      <c r="M55" s="100">
        <f t="shared" si="9"/>
        <v>0</v>
      </c>
      <c r="N55" s="100">
        <f t="shared" si="10"/>
        <v>50</v>
      </c>
      <c r="O55" s="100">
        <f t="shared" si="11"/>
        <v>56</v>
      </c>
      <c r="P55" s="100"/>
      <c r="Q55" s="100"/>
    </row>
    <row r="56" spans="1:17" ht="12.75">
      <c r="A56" s="103">
        <v>49</v>
      </c>
      <c r="B56" s="104">
        <f t="shared" si="12"/>
      </c>
      <c r="C56" s="104">
        <f>IF(ISBLANK(D56),"",(VLOOKUP(D56,2eme!$A$10:$D$109,3,FALSE))&amp;" ("&amp;(VLOOKUP(D56,2eme!$A$10:$D$109,4,FALSE))&amp;")")</f>
      </c>
      <c r="D56" s="105"/>
      <c r="E56" s="111" t="str">
        <f>IF(COUNTIF($D$8:D56,D56)&gt;1,"Doublon"," ")</f>
        <v> </v>
      </c>
      <c r="G56" s="107">
        <f>2eme!A58</f>
        <v>149</v>
      </c>
      <c r="H56" s="108"/>
      <c r="I56" s="109" t="str">
        <f t="shared" si="7"/>
        <v>Non attribué</v>
      </c>
      <c r="J56" s="100">
        <f>IF(2eme!B58=0,1,0)</f>
        <v>1</v>
      </c>
      <c r="K56" s="100">
        <f>IF(2eme!F58="X",0,5)</f>
        <v>5</v>
      </c>
      <c r="L56" s="100">
        <f t="shared" si="8"/>
        <v>6</v>
      </c>
      <c r="M56" s="100">
        <f t="shared" si="9"/>
        <v>0</v>
      </c>
      <c r="N56" s="100">
        <f t="shared" si="10"/>
        <v>50</v>
      </c>
      <c r="O56" s="100">
        <f t="shared" si="11"/>
        <v>56</v>
      </c>
      <c r="P56" s="100"/>
      <c r="Q56" s="100"/>
    </row>
    <row r="57" spans="1:17" ht="12.75">
      <c r="A57" s="103">
        <v>50</v>
      </c>
      <c r="B57" s="104">
        <f t="shared" si="12"/>
      </c>
      <c r="C57" s="104">
        <f>IF(ISBLANK(D57),"",(VLOOKUP(D57,2eme!$A$10:$D$109,3,FALSE))&amp;" ("&amp;(VLOOKUP(D57,2eme!$A$10:$D$109,4,FALSE))&amp;")")</f>
      </c>
      <c r="D57" s="105"/>
      <c r="E57" s="111" t="str">
        <f>IF(COUNTIF($D$8:D57,D57)&gt;1,"Doublon"," ")</f>
        <v> </v>
      </c>
      <c r="G57" s="107">
        <f>2eme!A59</f>
        <v>150</v>
      </c>
      <c r="H57" s="108"/>
      <c r="I57" s="109" t="str">
        <f t="shared" si="7"/>
        <v>Non attribué</v>
      </c>
      <c r="J57" s="100">
        <f>IF(2eme!B59=0,1,0)</f>
        <v>1</v>
      </c>
      <c r="K57" s="100">
        <f>IF(2eme!F59="X",0,5)</f>
        <v>5</v>
      </c>
      <c r="L57" s="100">
        <f t="shared" si="8"/>
        <v>6</v>
      </c>
      <c r="M57" s="100">
        <f t="shared" si="9"/>
        <v>0</v>
      </c>
      <c r="N57" s="100">
        <f t="shared" si="10"/>
        <v>50</v>
      </c>
      <c r="O57" s="100">
        <f t="shared" si="11"/>
        <v>56</v>
      </c>
      <c r="P57" s="100"/>
      <c r="Q57" s="100"/>
    </row>
    <row r="58" spans="1:17" ht="12.75">
      <c r="A58" s="103">
        <v>51</v>
      </c>
      <c r="B58" s="104">
        <f t="shared" si="12"/>
      </c>
      <c r="C58" s="104">
        <f>IF(ISBLANK(D58),"",(VLOOKUP(D58,2eme!$A$10:$D$109,3,FALSE))&amp;" ("&amp;(VLOOKUP(D58,2eme!$A$10:$D$109,4,FALSE))&amp;")")</f>
      </c>
      <c r="D58" s="105"/>
      <c r="E58" s="111" t="str">
        <f>IF(COUNTIF($D$8:D58,D58)&gt;1,"Doublon"," ")</f>
        <v> </v>
      </c>
      <c r="G58" s="107">
        <f>2eme!A60</f>
        <v>151</v>
      </c>
      <c r="H58" s="108"/>
      <c r="I58" s="109" t="str">
        <f t="shared" si="7"/>
        <v>Non attribué</v>
      </c>
      <c r="J58" s="100">
        <f>IF(2eme!B60=0,1,0)</f>
        <v>1</v>
      </c>
      <c r="K58" s="100">
        <f>IF(2eme!F60="X",0,5)</f>
        <v>5</v>
      </c>
      <c r="L58" s="100">
        <f t="shared" si="8"/>
        <v>6</v>
      </c>
      <c r="M58" s="100">
        <f t="shared" si="9"/>
        <v>0</v>
      </c>
      <c r="N58" s="100">
        <f t="shared" si="10"/>
        <v>50</v>
      </c>
      <c r="O58" s="100">
        <f t="shared" si="11"/>
        <v>56</v>
      </c>
      <c r="P58" s="100"/>
      <c r="Q58" s="100"/>
    </row>
    <row r="59" spans="1:17" ht="12.75">
      <c r="A59" s="103">
        <v>52</v>
      </c>
      <c r="B59" s="104">
        <f t="shared" si="12"/>
      </c>
      <c r="C59" s="104">
        <f>IF(ISBLANK(D59),"",(VLOOKUP(D59,2eme!$A$10:$D$109,3,FALSE))&amp;" ("&amp;(VLOOKUP(D59,2eme!$A$10:$D$109,4,FALSE))&amp;")")</f>
      </c>
      <c r="D59" s="105"/>
      <c r="E59" s="111" t="str">
        <f>IF(COUNTIF($D$8:D59,D59)&gt;1,"Doublon"," ")</f>
        <v> </v>
      </c>
      <c r="G59" s="107">
        <f>2eme!A61</f>
        <v>152</v>
      </c>
      <c r="H59" s="108"/>
      <c r="I59" s="109" t="str">
        <f t="shared" si="7"/>
        <v>Non attribué</v>
      </c>
      <c r="J59" s="100">
        <f>IF(2eme!B61=0,1,0)</f>
        <v>1</v>
      </c>
      <c r="K59" s="100">
        <f>IF(2eme!F61="X",0,5)</f>
        <v>5</v>
      </c>
      <c r="L59" s="100">
        <f t="shared" si="8"/>
        <v>6</v>
      </c>
      <c r="M59" s="100">
        <f t="shared" si="9"/>
        <v>0</v>
      </c>
      <c r="N59" s="100">
        <f t="shared" si="10"/>
        <v>50</v>
      </c>
      <c r="O59" s="100">
        <f t="shared" si="11"/>
        <v>56</v>
      </c>
      <c r="P59" s="100"/>
      <c r="Q59" s="100"/>
    </row>
    <row r="60" spans="1:17" ht="12.75">
      <c r="A60" s="103">
        <v>53</v>
      </c>
      <c r="B60" s="104">
        <f t="shared" si="12"/>
      </c>
      <c r="C60" s="104">
        <f>IF(ISBLANK(D60),"",(VLOOKUP(D60,2eme!$A$10:$D$109,3,FALSE))&amp;" ("&amp;(VLOOKUP(D60,2eme!$A$10:$D$109,4,FALSE))&amp;")")</f>
      </c>
      <c r="D60" s="105"/>
      <c r="E60" s="111" t="str">
        <f>IF(COUNTIF($D$8:D60,D60)&gt;1,"Doublon"," ")</f>
        <v> </v>
      </c>
      <c r="G60" s="107">
        <f>2eme!A62</f>
        <v>153</v>
      </c>
      <c r="H60" s="108"/>
      <c r="I60" s="109" t="str">
        <f t="shared" si="7"/>
        <v>Non attribué</v>
      </c>
      <c r="J60" s="100">
        <f>IF(2eme!B62=0,1,0)</f>
        <v>1</v>
      </c>
      <c r="K60" s="100">
        <f>IF(2eme!F62="X",0,5)</f>
        <v>5</v>
      </c>
      <c r="L60" s="100">
        <f t="shared" si="8"/>
        <v>6</v>
      </c>
      <c r="M60" s="100">
        <f t="shared" si="9"/>
        <v>0</v>
      </c>
      <c r="N60" s="100">
        <f t="shared" si="10"/>
        <v>50</v>
      </c>
      <c r="O60" s="100">
        <f t="shared" si="11"/>
        <v>56</v>
      </c>
      <c r="P60" s="100"/>
      <c r="Q60" s="100"/>
    </row>
    <row r="61" spans="1:17" ht="12.75">
      <c r="A61" s="103">
        <v>54</v>
      </c>
      <c r="B61" s="104">
        <f t="shared" si="12"/>
      </c>
      <c r="C61" s="104">
        <f>IF(ISBLANK(D61),"",(VLOOKUP(D61,2eme!$A$10:$D$109,3,FALSE))&amp;" ("&amp;(VLOOKUP(D61,2eme!$A$10:$D$109,4,FALSE))&amp;")")</f>
      </c>
      <c r="D61" s="105"/>
      <c r="E61" s="111" t="str">
        <f>IF(COUNTIF($D$8:D61,D61)&gt;1,"Doublon"," ")</f>
        <v> </v>
      </c>
      <c r="G61" s="107">
        <f>2eme!A63</f>
        <v>154</v>
      </c>
      <c r="H61" s="108"/>
      <c r="I61" s="109" t="str">
        <f t="shared" si="7"/>
        <v>Non attribué</v>
      </c>
      <c r="J61" s="100">
        <f>IF(2eme!B63=0,1,0)</f>
        <v>1</v>
      </c>
      <c r="K61" s="100">
        <f>IF(2eme!F63="X",0,5)</f>
        <v>5</v>
      </c>
      <c r="L61" s="100">
        <f t="shared" si="8"/>
        <v>6</v>
      </c>
      <c r="M61" s="100">
        <f t="shared" si="9"/>
        <v>0</v>
      </c>
      <c r="N61" s="100">
        <f t="shared" si="10"/>
        <v>50</v>
      </c>
      <c r="O61" s="100">
        <f t="shared" si="11"/>
        <v>56</v>
      </c>
      <c r="P61" s="100"/>
      <c r="Q61" s="100"/>
    </row>
    <row r="62" spans="1:17" ht="12.75">
      <c r="A62" s="103">
        <v>55</v>
      </c>
      <c r="B62" s="104">
        <f t="shared" si="12"/>
      </c>
      <c r="C62" s="104">
        <f>IF(ISBLANK(D62),"",(VLOOKUP(D62,2eme!$A$10:$D$109,3,FALSE))&amp;" ("&amp;(VLOOKUP(D62,2eme!$A$10:$D$109,4,FALSE))&amp;")")</f>
      </c>
      <c r="D62" s="105"/>
      <c r="E62" s="111" t="str">
        <f>IF(COUNTIF($D$8:D62,D62)&gt;1,"Doublon"," ")</f>
        <v> </v>
      </c>
      <c r="G62" s="107">
        <f>2eme!A64</f>
        <v>155</v>
      </c>
      <c r="H62" s="108"/>
      <c r="I62" s="109" t="str">
        <f t="shared" si="7"/>
        <v>Non attribué</v>
      </c>
      <c r="J62" s="100">
        <f>IF(2eme!B64=0,1,0)</f>
        <v>1</v>
      </c>
      <c r="K62" s="100">
        <f>IF(2eme!F64="X",0,5)</f>
        <v>5</v>
      </c>
      <c r="L62" s="100">
        <f t="shared" si="8"/>
        <v>6</v>
      </c>
      <c r="M62" s="100">
        <f t="shared" si="9"/>
        <v>0</v>
      </c>
      <c r="N62" s="100">
        <f t="shared" si="10"/>
        <v>50</v>
      </c>
      <c r="O62" s="100">
        <f t="shared" si="11"/>
        <v>56</v>
      </c>
      <c r="P62" s="100"/>
      <c r="Q62" s="100"/>
    </row>
    <row r="63" spans="1:17" ht="12.75">
      <c r="A63" s="103">
        <v>56</v>
      </c>
      <c r="B63" s="104">
        <f t="shared" si="12"/>
      </c>
      <c r="C63" s="104">
        <f>IF(ISBLANK(D63),"",(VLOOKUP(D63,2eme!$A$10:$D$109,3,FALSE))&amp;" ("&amp;(VLOOKUP(D63,2eme!$A$10:$D$109,4,FALSE))&amp;")")</f>
      </c>
      <c r="D63" s="105"/>
      <c r="E63" s="111" t="str">
        <f>IF(COUNTIF($D$8:D63,D63)&gt;1,"Doublon"," ")</f>
        <v> </v>
      </c>
      <c r="G63" s="107">
        <f>2eme!A65</f>
        <v>156</v>
      </c>
      <c r="H63" s="108"/>
      <c r="I63" s="109" t="str">
        <f t="shared" si="7"/>
        <v>Non attribué</v>
      </c>
      <c r="J63" s="100">
        <f>IF(2eme!B65=0,1,0)</f>
        <v>1</v>
      </c>
      <c r="K63" s="100">
        <f>IF(2eme!F65="X",0,5)</f>
        <v>5</v>
      </c>
      <c r="L63" s="100">
        <f t="shared" si="8"/>
        <v>6</v>
      </c>
      <c r="M63" s="100">
        <f t="shared" si="9"/>
        <v>0</v>
      </c>
      <c r="N63" s="100">
        <f t="shared" si="10"/>
        <v>50</v>
      </c>
      <c r="O63" s="100">
        <f t="shared" si="11"/>
        <v>56</v>
      </c>
      <c r="P63" s="100"/>
      <c r="Q63" s="100"/>
    </row>
    <row r="64" spans="1:17" ht="12.75">
      <c r="A64" s="103">
        <v>57</v>
      </c>
      <c r="B64" s="104">
        <f t="shared" si="12"/>
      </c>
      <c r="C64" s="104">
        <f>IF(ISBLANK(D64),"",(VLOOKUP(D64,2eme!$A$10:$D$109,3,FALSE))&amp;" ("&amp;(VLOOKUP(D64,2eme!$A$10:$D$109,4,FALSE))&amp;")")</f>
      </c>
      <c r="D64" s="105"/>
      <c r="E64" s="111" t="str">
        <f>IF(COUNTIF($D$8:D64,D64)&gt;1,"Doublon"," ")</f>
        <v> </v>
      </c>
      <c r="G64" s="107">
        <f>2eme!A66</f>
        <v>157</v>
      </c>
      <c r="H64" s="108"/>
      <c r="I64" s="109" t="str">
        <f t="shared" si="7"/>
        <v>Non attribué</v>
      </c>
      <c r="J64" s="100">
        <f>IF(2eme!B66=0,1,0)</f>
        <v>1</v>
      </c>
      <c r="K64" s="100">
        <f>IF(2eme!F66="X",0,5)</f>
        <v>5</v>
      </c>
      <c r="L64" s="100">
        <f t="shared" si="8"/>
        <v>6</v>
      </c>
      <c r="M64" s="100">
        <f t="shared" si="9"/>
        <v>0</v>
      </c>
      <c r="N64" s="100">
        <f t="shared" si="10"/>
        <v>50</v>
      </c>
      <c r="O64" s="100">
        <f t="shared" si="11"/>
        <v>56</v>
      </c>
      <c r="P64" s="100"/>
      <c r="Q64" s="100"/>
    </row>
    <row r="65" spans="1:17" ht="12.75">
      <c r="A65" s="103">
        <v>58</v>
      </c>
      <c r="B65" s="104">
        <f t="shared" si="12"/>
      </c>
      <c r="C65" s="104">
        <f>IF(ISBLANK(D65),"",(VLOOKUP(D65,2eme!$A$10:$D$109,3,FALSE))&amp;" ("&amp;(VLOOKUP(D65,2eme!$A$10:$D$109,4,FALSE))&amp;")")</f>
      </c>
      <c r="D65" s="105"/>
      <c r="E65" s="111" t="str">
        <f>IF(COUNTIF($D$8:D65,D65)&gt;1,"Doublon"," ")</f>
        <v> </v>
      </c>
      <c r="G65" s="107">
        <f>2eme!A67</f>
        <v>158</v>
      </c>
      <c r="H65" s="108"/>
      <c r="I65" s="109" t="str">
        <f t="shared" si="7"/>
        <v>Non attribué</v>
      </c>
      <c r="J65" s="100">
        <f>IF(2eme!B67=0,1,0)</f>
        <v>1</v>
      </c>
      <c r="K65" s="100">
        <f>IF(2eme!F67="X",0,5)</f>
        <v>5</v>
      </c>
      <c r="L65" s="100">
        <f t="shared" si="8"/>
        <v>6</v>
      </c>
      <c r="M65" s="100">
        <f t="shared" si="9"/>
        <v>0</v>
      </c>
      <c r="N65" s="100">
        <f t="shared" si="10"/>
        <v>50</v>
      </c>
      <c r="O65" s="100">
        <f t="shared" si="11"/>
        <v>56</v>
      </c>
      <c r="P65" s="100"/>
      <c r="Q65" s="100"/>
    </row>
    <row r="66" spans="1:17" ht="12.75">
      <c r="A66" s="103">
        <v>59</v>
      </c>
      <c r="B66" s="104">
        <f t="shared" si="12"/>
      </c>
      <c r="C66" s="104">
        <f>IF(ISBLANK(D66),"",(VLOOKUP(D66,2eme!$A$10:$D$109,3,FALSE))&amp;" ("&amp;(VLOOKUP(D66,2eme!$A$10:$D$109,4,FALSE))&amp;")")</f>
      </c>
      <c r="D66" s="105"/>
      <c r="E66" s="111" t="str">
        <f>IF(COUNTIF($D$8:D66,D66)&gt;1,"Doublon"," ")</f>
        <v> </v>
      </c>
      <c r="G66" s="107">
        <f>2eme!A68</f>
        <v>159</v>
      </c>
      <c r="H66" s="108"/>
      <c r="I66" s="109" t="str">
        <f t="shared" si="7"/>
        <v>Non attribué</v>
      </c>
      <c r="J66" s="100">
        <f>IF(2eme!B68=0,1,0)</f>
        <v>1</v>
      </c>
      <c r="K66" s="100">
        <f>IF(2eme!F68="X",0,5)</f>
        <v>5</v>
      </c>
      <c r="L66" s="100">
        <f t="shared" si="8"/>
        <v>6</v>
      </c>
      <c r="M66" s="100">
        <f t="shared" si="9"/>
        <v>0</v>
      </c>
      <c r="N66" s="100">
        <f t="shared" si="10"/>
        <v>50</v>
      </c>
      <c r="O66" s="100">
        <f t="shared" si="11"/>
        <v>56</v>
      </c>
      <c r="P66" s="100"/>
      <c r="Q66" s="100"/>
    </row>
    <row r="67" spans="1:17" ht="12.75">
      <c r="A67" s="103">
        <v>60</v>
      </c>
      <c r="B67" s="104">
        <f t="shared" si="12"/>
      </c>
      <c r="C67" s="104">
        <f>IF(ISBLANK(D67),"",(VLOOKUP(D67,2eme!$A$10:$D$109,3,FALSE))&amp;" ("&amp;(VLOOKUP(D67,2eme!$A$10:$D$109,4,FALSE))&amp;")")</f>
      </c>
      <c r="D67" s="105"/>
      <c r="E67" s="111" t="str">
        <f>IF(COUNTIF($D$8:D67,D67)&gt;1,"Doublon"," ")</f>
        <v> </v>
      </c>
      <c r="G67" s="107">
        <f>2eme!A69</f>
        <v>160</v>
      </c>
      <c r="H67" s="108"/>
      <c r="I67" s="109" t="str">
        <f t="shared" si="7"/>
        <v>Non attribué</v>
      </c>
      <c r="J67" s="100">
        <f>IF(2eme!B69=0,1,0)</f>
        <v>1</v>
      </c>
      <c r="K67" s="100">
        <f>IF(2eme!F69="X",0,5)</f>
        <v>5</v>
      </c>
      <c r="L67" s="100">
        <f t="shared" si="8"/>
        <v>6</v>
      </c>
      <c r="M67" s="100">
        <f t="shared" si="9"/>
        <v>0</v>
      </c>
      <c r="N67" s="100">
        <f t="shared" si="10"/>
        <v>50</v>
      </c>
      <c r="O67" s="100">
        <f t="shared" si="11"/>
        <v>56</v>
      </c>
      <c r="P67" s="100"/>
      <c r="Q67" s="100"/>
    </row>
    <row r="68" spans="1:17" ht="12.75">
      <c r="A68" s="103">
        <v>61</v>
      </c>
      <c r="B68" s="104">
        <f t="shared" si="12"/>
      </c>
      <c r="C68" s="104">
        <f>IF(ISBLANK(D68),"",(VLOOKUP(D68,2eme!$A$10:$D$109,3,FALSE))&amp;" ("&amp;(VLOOKUP(D68,2eme!$A$10:$D$109,4,FALSE))&amp;")")</f>
      </c>
      <c r="D68" s="105"/>
      <c r="E68" s="111" t="str">
        <f>IF(COUNTIF($D$8:D68,D68)&gt;1,"Doublon"," ")</f>
        <v> </v>
      </c>
      <c r="G68" s="107">
        <f>2eme!A70</f>
        <v>161</v>
      </c>
      <c r="H68" s="108"/>
      <c r="I68" s="109" t="str">
        <f t="shared" si="7"/>
        <v>Non attribué</v>
      </c>
      <c r="J68" s="100">
        <f>IF(2eme!B70=0,1,0)</f>
        <v>1</v>
      </c>
      <c r="K68" s="100">
        <f>IF(2eme!F70="X",0,5)</f>
        <v>5</v>
      </c>
      <c r="L68" s="100">
        <f t="shared" si="8"/>
        <v>6</v>
      </c>
      <c r="M68" s="100">
        <f t="shared" si="9"/>
        <v>0</v>
      </c>
      <c r="N68" s="100">
        <f t="shared" si="10"/>
        <v>50</v>
      </c>
      <c r="O68" s="100">
        <f t="shared" si="11"/>
        <v>56</v>
      </c>
      <c r="P68" s="100"/>
      <c r="Q68" s="100"/>
    </row>
    <row r="69" spans="1:17" ht="12.75">
      <c r="A69" s="103">
        <v>62</v>
      </c>
      <c r="B69" s="104">
        <f t="shared" si="12"/>
      </c>
      <c r="C69" s="104">
        <f>IF(ISBLANK(D69),"",(VLOOKUP(D69,2eme!$A$10:$D$109,3,FALSE))&amp;" ("&amp;(VLOOKUP(D69,2eme!$A$10:$D$109,4,FALSE))&amp;")")</f>
      </c>
      <c r="D69" s="105"/>
      <c r="E69" s="111" t="str">
        <f>IF(COUNTIF($D$8:D69,D69)&gt;1,"Doublon"," ")</f>
        <v> </v>
      </c>
      <c r="G69" s="107">
        <f>2eme!A71</f>
        <v>162</v>
      </c>
      <c r="H69" s="108"/>
      <c r="I69" s="109" t="str">
        <f t="shared" si="7"/>
        <v>Non attribué</v>
      </c>
      <c r="J69" s="100">
        <f>IF(2eme!B71=0,1,0)</f>
        <v>1</v>
      </c>
      <c r="K69" s="100">
        <f>IF(2eme!F71="X",0,5)</f>
        <v>5</v>
      </c>
      <c r="L69" s="100">
        <f t="shared" si="8"/>
        <v>6</v>
      </c>
      <c r="M69" s="100">
        <f t="shared" si="9"/>
        <v>0</v>
      </c>
      <c r="N69" s="100">
        <f t="shared" si="10"/>
        <v>50</v>
      </c>
      <c r="O69" s="100">
        <f t="shared" si="11"/>
        <v>56</v>
      </c>
      <c r="P69" s="100"/>
      <c r="Q69" s="100"/>
    </row>
    <row r="70" spans="1:17" ht="12.75">
      <c r="A70" s="103">
        <v>63</v>
      </c>
      <c r="B70" s="104">
        <f t="shared" si="12"/>
      </c>
      <c r="C70" s="104">
        <f>IF(ISBLANK(D70),"",(VLOOKUP(D70,2eme!$A$10:$D$109,3,FALSE))&amp;" ("&amp;(VLOOKUP(D70,2eme!$A$10:$D$109,4,FALSE))&amp;")")</f>
      </c>
      <c r="D70" s="105"/>
      <c r="E70" s="111" t="str">
        <f>IF(COUNTIF($D$8:D70,D70)&gt;1,"Doublon"," ")</f>
        <v> </v>
      </c>
      <c r="G70" s="107">
        <f>2eme!A72</f>
        <v>163</v>
      </c>
      <c r="H70" s="108"/>
      <c r="I70" s="109" t="str">
        <f t="shared" si="7"/>
        <v>Non attribué</v>
      </c>
      <c r="J70" s="100">
        <f>IF(2eme!B72=0,1,0)</f>
        <v>1</v>
      </c>
      <c r="K70" s="100">
        <f>IF(2eme!F72="X",0,5)</f>
        <v>5</v>
      </c>
      <c r="L70" s="100">
        <f t="shared" si="8"/>
        <v>6</v>
      </c>
      <c r="M70" s="100">
        <f t="shared" si="9"/>
        <v>0</v>
      </c>
      <c r="N70" s="100">
        <f t="shared" si="10"/>
        <v>50</v>
      </c>
      <c r="O70" s="100">
        <f t="shared" si="11"/>
        <v>56</v>
      </c>
      <c r="P70" s="100"/>
      <c r="Q70" s="100"/>
    </row>
    <row r="71" spans="1:17" ht="12.75">
      <c r="A71" s="103">
        <v>64</v>
      </c>
      <c r="B71" s="104">
        <f t="shared" si="12"/>
      </c>
      <c r="C71" s="104">
        <f>IF(ISBLANK(D71),"",(VLOOKUP(D71,2eme!$A$10:$D$109,3,FALSE))&amp;" ("&amp;(VLOOKUP(D71,2eme!$A$10:$D$109,4,FALSE))&amp;")")</f>
      </c>
      <c r="D71" s="105"/>
      <c r="E71" s="111" t="str">
        <f>IF(COUNTIF($D$8:D71,D71)&gt;1,"Doublon"," ")</f>
        <v> </v>
      </c>
      <c r="G71" s="107">
        <f>2eme!A73</f>
        <v>164</v>
      </c>
      <c r="H71" s="108"/>
      <c r="I71" s="109" t="str">
        <f t="shared" si="7"/>
        <v>Non attribué</v>
      </c>
      <c r="J71" s="100">
        <f>IF(2eme!B73=0,1,0)</f>
        <v>1</v>
      </c>
      <c r="K71" s="100">
        <f>IF(2eme!F73="X",0,5)</f>
        <v>5</v>
      </c>
      <c r="L71" s="100">
        <f t="shared" si="8"/>
        <v>6</v>
      </c>
      <c r="M71" s="100">
        <f t="shared" si="9"/>
        <v>0</v>
      </c>
      <c r="N71" s="100">
        <f t="shared" si="10"/>
        <v>50</v>
      </c>
      <c r="O71" s="100">
        <f t="shared" si="11"/>
        <v>56</v>
      </c>
      <c r="P71" s="100"/>
      <c r="Q71" s="100"/>
    </row>
    <row r="72" spans="1:17" ht="12.75">
      <c r="A72" s="103">
        <v>65</v>
      </c>
      <c r="B72" s="104">
        <f t="shared" si="12"/>
      </c>
      <c r="C72" s="104">
        <f>IF(ISBLANK(D72),"",(VLOOKUP(D72,2eme!$A$10:$D$109,3,FALSE))&amp;" ("&amp;(VLOOKUP(D72,2eme!$A$10:$D$109,4,FALSE))&amp;")")</f>
      </c>
      <c r="D72" s="105"/>
      <c r="E72" s="111" t="str">
        <f>IF(COUNTIF($D$8:D72,D72)&gt;1,"Doublon"," ")</f>
        <v> </v>
      </c>
      <c r="G72" s="107">
        <f>2eme!A74</f>
        <v>165</v>
      </c>
      <c r="H72" s="108"/>
      <c r="I72" s="109" t="str">
        <f aca="true" t="shared" si="13" ref="I72:I107">VLOOKUP($O$8:$O$107,$Q$8:$R$16,2,FALSE)</f>
        <v>Non attribué</v>
      </c>
      <c r="J72" s="100">
        <f>IF(2eme!B74=0,1,0)</f>
        <v>1</v>
      </c>
      <c r="K72" s="100">
        <f>IF(2eme!F74="X",0,5)</f>
        <v>5</v>
      </c>
      <c r="L72" s="100">
        <f aca="true" t="shared" si="14" ref="L72:L103">J72+K72</f>
        <v>6</v>
      </c>
      <c r="M72" s="100">
        <f aca="true" t="shared" si="15" ref="M72:M107">IF(SUM(J72:K72)=0,10,0)</f>
        <v>0</v>
      </c>
      <c r="N72" s="100">
        <f aca="true" t="shared" si="16" ref="N72:N103">IF(M72=10,COUNTIF($D$8:$D$107,G72),50)</f>
        <v>50</v>
      </c>
      <c r="O72" s="100">
        <f aca="true" t="shared" si="17" ref="O72:O103">L72+M72+N72</f>
        <v>56</v>
      </c>
      <c r="P72" s="100"/>
      <c r="Q72" s="100"/>
    </row>
    <row r="73" spans="1:17" ht="12.75">
      <c r="A73" s="103">
        <v>66</v>
      </c>
      <c r="B73" s="104">
        <f t="shared" si="12"/>
      </c>
      <c r="C73" s="104">
        <f>IF(ISBLANK(D73),"",(VLOOKUP(D73,2eme!$A$10:$D$109,3,FALSE))&amp;" ("&amp;(VLOOKUP(D73,2eme!$A$10:$D$109,4,FALSE))&amp;")")</f>
      </c>
      <c r="D73" s="105"/>
      <c r="E73" s="111" t="str">
        <f>IF(COUNTIF($D$8:D73,D73)&gt;1,"Doublon"," ")</f>
        <v> </v>
      </c>
      <c r="G73" s="107">
        <f>2eme!A75</f>
        <v>166</v>
      </c>
      <c r="H73" s="108"/>
      <c r="I73" s="109" t="str">
        <f t="shared" si="13"/>
        <v>Non attribué</v>
      </c>
      <c r="J73" s="100">
        <f>IF(2eme!B75=0,1,0)</f>
        <v>1</v>
      </c>
      <c r="K73" s="100">
        <f>IF(2eme!F75="X",0,5)</f>
        <v>5</v>
      </c>
      <c r="L73" s="100">
        <f t="shared" si="14"/>
        <v>6</v>
      </c>
      <c r="M73" s="100">
        <f t="shared" si="15"/>
        <v>0</v>
      </c>
      <c r="N73" s="100">
        <f t="shared" si="16"/>
        <v>50</v>
      </c>
      <c r="O73" s="100">
        <f t="shared" si="17"/>
        <v>56</v>
      </c>
      <c r="P73" s="100"/>
      <c r="Q73" s="100"/>
    </row>
    <row r="74" spans="1:17" ht="12.75">
      <c r="A74" s="103">
        <v>67</v>
      </c>
      <c r="B74" s="104">
        <f t="shared" si="12"/>
      </c>
      <c r="C74" s="104">
        <f>IF(ISBLANK(D74),"",(VLOOKUP(D74,2eme!$A$10:$D$109,3,FALSE))&amp;" ("&amp;(VLOOKUP(D74,2eme!$A$10:$D$109,4,FALSE))&amp;")")</f>
      </c>
      <c r="D74" s="105"/>
      <c r="E74" s="111" t="str">
        <f>IF(COUNTIF($D$8:D74,D74)&gt;1,"Doublon"," ")</f>
        <v> </v>
      </c>
      <c r="G74" s="107">
        <f>2eme!A76</f>
        <v>167</v>
      </c>
      <c r="H74" s="108"/>
      <c r="I74" s="109" t="str">
        <f t="shared" si="13"/>
        <v>Non attribué</v>
      </c>
      <c r="J74" s="100">
        <f>IF(2eme!B76=0,1,0)</f>
        <v>1</v>
      </c>
      <c r="K74" s="100">
        <f>IF(2eme!F76="X",0,5)</f>
        <v>5</v>
      </c>
      <c r="L74" s="100">
        <f t="shared" si="14"/>
        <v>6</v>
      </c>
      <c r="M74" s="100">
        <f t="shared" si="15"/>
        <v>0</v>
      </c>
      <c r="N74" s="100">
        <f t="shared" si="16"/>
        <v>50</v>
      </c>
      <c r="O74" s="100">
        <f t="shared" si="17"/>
        <v>56</v>
      </c>
      <c r="P74" s="100"/>
      <c r="Q74" s="100"/>
    </row>
    <row r="75" spans="1:17" ht="12.75">
      <c r="A75" s="103">
        <v>68</v>
      </c>
      <c r="B75" s="104">
        <f t="shared" si="12"/>
      </c>
      <c r="C75" s="104">
        <f>IF(ISBLANK(D75),"",(VLOOKUP(D75,2eme!$A$10:$D$109,3,FALSE))&amp;" ("&amp;(VLOOKUP(D75,2eme!$A$10:$D$109,4,FALSE))&amp;")")</f>
      </c>
      <c r="D75" s="105"/>
      <c r="E75" s="111" t="str">
        <f>IF(COUNTIF($D$8:D75,D75)&gt;1,"Doublon"," ")</f>
        <v> </v>
      </c>
      <c r="G75" s="107">
        <f>2eme!A77</f>
        <v>168</v>
      </c>
      <c r="H75" s="108"/>
      <c r="I75" s="109" t="str">
        <f t="shared" si="13"/>
        <v>Non attribué</v>
      </c>
      <c r="J75" s="100">
        <f>IF(2eme!B77=0,1,0)</f>
        <v>1</v>
      </c>
      <c r="K75" s="100">
        <f>IF(2eme!F77="X",0,5)</f>
        <v>5</v>
      </c>
      <c r="L75" s="100">
        <f t="shared" si="14"/>
        <v>6</v>
      </c>
      <c r="M75" s="100">
        <f t="shared" si="15"/>
        <v>0</v>
      </c>
      <c r="N75" s="100">
        <f t="shared" si="16"/>
        <v>50</v>
      </c>
      <c r="O75" s="100">
        <f t="shared" si="17"/>
        <v>56</v>
      </c>
      <c r="P75" s="100"/>
      <c r="Q75" s="100"/>
    </row>
    <row r="76" spans="1:17" ht="12.75">
      <c r="A76" s="103">
        <v>69</v>
      </c>
      <c r="B76" s="104">
        <f t="shared" si="12"/>
      </c>
      <c r="C76" s="104">
        <f>IF(ISBLANK(D76),"",(VLOOKUP(D76,2eme!$A$10:$D$109,3,FALSE))&amp;" ("&amp;(VLOOKUP(D76,2eme!$A$10:$D$109,4,FALSE))&amp;")")</f>
      </c>
      <c r="D76" s="105"/>
      <c r="E76" s="111" t="str">
        <f>IF(COUNTIF($D$8:D76,D76)&gt;1,"Doublon"," ")</f>
        <v> </v>
      </c>
      <c r="G76" s="107">
        <f>2eme!A78</f>
        <v>169</v>
      </c>
      <c r="H76" s="108"/>
      <c r="I76" s="109" t="str">
        <f t="shared" si="13"/>
        <v>Non attribué</v>
      </c>
      <c r="J76" s="100">
        <f>IF(2eme!B78=0,1,0)</f>
        <v>1</v>
      </c>
      <c r="K76" s="100">
        <f>IF(2eme!F78="X",0,5)</f>
        <v>5</v>
      </c>
      <c r="L76" s="100">
        <f t="shared" si="14"/>
        <v>6</v>
      </c>
      <c r="M76" s="100">
        <f t="shared" si="15"/>
        <v>0</v>
      </c>
      <c r="N76" s="100">
        <f t="shared" si="16"/>
        <v>50</v>
      </c>
      <c r="O76" s="100">
        <f t="shared" si="17"/>
        <v>56</v>
      </c>
      <c r="P76" s="100"/>
      <c r="Q76" s="100"/>
    </row>
    <row r="77" spans="1:17" ht="12.75">
      <c r="A77" s="103">
        <v>70</v>
      </c>
      <c r="B77" s="104">
        <f t="shared" si="12"/>
      </c>
      <c r="C77" s="104">
        <f>IF(ISBLANK(D77),"",(VLOOKUP(D77,2eme!$A$10:$D$109,3,FALSE))&amp;" ("&amp;(VLOOKUP(D77,2eme!$A$10:$D$109,4,FALSE))&amp;")")</f>
      </c>
      <c r="D77" s="105"/>
      <c r="E77" s="111" t="str">
        <f>IF(COUNTIF($D$8:D77,D77)&gt;1,"Doublon"," ")</f>
        <v> </v>
      </c>
      <c r="G77" s="107">
        <f>2eme!A79</f>
        <v>170</v>
      </c>
      <c r="H77" s="108"/>
      <c r="I77" s="109" t="str">
        <f t="shared" si="13"/>
        <v>Non attribué</v>
      </c>
      <c r="J77" s="100">
        <f>IF(2eme!B79=0,1,0)</f>
        <v>1</v>
      </c>
      <c r="K77" s="100">
        <f>IF(2eme!F79="X",0,5)</f>
        <v>5</v>
      </c>
      <c r="L77" s="100">
        <f t="shared" si="14"/>
        <v>6</v>
      </c>
      <c r="M77" s="100">
        <f t="shared" si="15"/>
        <v>0</v>
      </c>
      <c r="N77" s="100">
        <f t="shared" si="16"/>
        <v>50</v>
      </c>
      <c r="O77" s="100">
        <f t="shared" si="17"/>
        <v>56</v>
      </c>
      <c r="P77" s="100"/>
      <c r="Q77" s="100"/>
    </row>
    <row r="78" spans="1:17" ht="12.75">
      <c r="A78" s="103">
        <v>71</v>
      </c>
      <c r="B78" s="104">
        <f t="shared" si="12"/>
      </c>
      <c r="C78" s="104">
        <f>IF(ISBLANK(D78),"",(VLOOKUP(D78,2eme!$A$10:$D$109,3,FALSE))&amp;" ("&amp;(VLOOKUP(D78,2eme!$A$10:$D$109,4,FALSE))&amp;")")</f>
      </c>
      <c r="D78" s="105"/>
      <c r="E78" s="111" t="str">
        <f>IF(COUNTIF($D$8:D78,D78)&gt;1,"Doublon"," ")</f>
        <v> </v>
      </c>
      <c r="G78" s="107">
        <f>2eme!A80</f>
        <v>171</v>
      </c>
      <c r="H78" s="108"/>
      <c r="I78" s="109" t="str">
        <f t="shared" si="13"/>
        <v>Non attribué</v>
      </c>
      <c r="J78" s="100">
        <f>IF(2eme!B80=0,1,0)</f>
        <v>1</v>
      </c>
      <c r="K78" s="100">
        <f>IF(2eme!F80="X",0,5)</f>
        <v>5</v>
      </c>
      <c r="L78" s="100">
        <f t="shared" si="14"/>
        <v>6</v>
      </c>
      <c r="M78" s="100">
        <f t="shared" si="15"/>
        <v>0</v>
      </c>
      <c r="N78" s="100">
        <f t="shared" si="16"/>
        <v>50</v>
      </c>
      <c r="O78" s="100">
        <f t="shared" si="17"/>
        <v>56</v>
      </c>
      <c r="P78" s="100"/>
      <c r="Q78" s="100"/>
    </row>
    <row r="79" spans="1:17" ht="12.75">
      <c r="A79" s="103">
        <v>72</v>
      </c>
      <c r="B79" s="104">
        <f t="shared" si="12"/>
      </c>
      <c r="C79" s="104">
        <f>IF(ISBLANK(D79),"",(VLOOKUP(D79,2eme!$A$10:$D$109,3,FALSE))&amp;" ("&amp;(VLOOKUP(D79,2eme!$A$10:$D$109,4,FALSE))&amp;")")</f>
      </c>
      <c r="D79" s="105"/>
      <c r="E79" s="111" t="str">
        <f>IF(COUNTIF($D$8:D79,D79)&gt;1,"Doublon"," ")</f>
        <v> </v>
      </c>
      <c r="G79" s="107">
        <f>2eme!A81</f>
        <v>172</v>
      </c>
      <c r="H79" s="108"/>
      <c r="I79" s="109" t="str">
        <f t="shared" si="13"/>
        <v>Non attribué</v>
      </c>
      <c r="J79" s="100">
        <f>IF(2eme!B81=0,1,0)</f>
        <v>1</v>
      </c>
      <c r="K79" s="100">
        <f>IF(2eme!F81="X",0,5)</f>
        <v>5</v>
      </c>
      <c r="L79" s="100">
        <f t="shared" si="14"/>
        <v>6</v>
      </c>
      <c r="M79" s="100">
        <f t="shared" si="15"/>
        <v>0</v>
      </c>
      <c r="N79" s="100">
        <f t="shared" si="16"/>
        <v>50</v>
      </c>
      <c r="O79" s="100">
        <f t="shared" si="17"/>
        <v>56</v>
      </c>
      <c r="P79" s="100"/>
      <c r="Q79" s="100"/>
    </row>
    <row r="80" spans="1:17" ht="12.75">
      <c r="A80" s="103">
        <v>73</v>
      </c>
      <c r="B80" s="104">
        <f t="shared" si="12"/>
      </c>
      <c r="C80" s="104">
        <f>IF(ISBLANK(D80),"",(VLOOKUP(D80,2eme!$A$10:$D$109,3,FALSE))&amp;" ("&amp;(VLOOKUP(D80,2eme!$A$10:$D$109,4,FALSE))&amp;")")</f>
      </c>
      <c r="D80" s="105"/>
      <c r="E80" s="111" t="str">
        <f>IF(COUNTIF($D$8:D80,D80)&gt;1,"Doublon"," ")</f>
        <v> </v>
      </c>
      <c r="G80" s="107">
        <f>2eme!A82</f>
        <v>173</v>
      </c>
      <c r="H80" s="108"/>
      <c r="I80" s="109" t="str">
        <f t="shared" si="13"/>
        <v>Non attribué</v>
      </c>
      <c r="J80" s="100">
        <f>IF(2eme!B82=0,1,0)</f>
        <v>1</v>
      </c>
      <c r="K80" s="100">
        <f>IF(2eme!F82="X",0,5)</f>
        <v>5</v>
      </c>
      <c r="L80" s="100">
        <f t="shared" si="14"/>
        <v>6</v>
      </c>
      <c r="M80" s="100">
        <f t="shared" si="15"/>
        <v>0</v>
      </c>
      <c r="N80" s="100">
        <f t="shared" si="16"/>
        <v>50</v>
      </c>
      <c r="O80" s="100">
        <f t="shared" si="17"/>
        <v>56</v>
      </c>
      <c r="P80" s="100"/>
      <c r="Q80" s="100"/>
    </row>
    <row r="81" spans="1:17" ht="12.75">
      <c r="A81" s="103">
        <v>74</v>
      </c>
      <c r="B81" s="104">
        <f t="shared" si="12"/>
      </c>
      <c r="C81" s="104">
        <f>IF(ISBLANK(D81),"",(VLOOKUP(D81,2eme!$A$10:$D$109,3,FALSE))&amp;" ("&amp;(VLOOKUP(D81,2eme!$A$10:$D$109,4,FALSE))&amp;")")</f>
      </c>
      <c r="D81" s="105"/>
      <c r="E81" s="111" t="str">
        <f>IF(COUNTIF($D$8:D81,D81)&gt;1,"Doublon"," ")</f>
        <v> </v>
      </c>
      <c r="G81" s="107">
        <f>2eme!A83</f>
        <v>174</v>
      </c>
      <c r="H81" s="108"/>
      <c r="I81" s="109" t="str">
        <f t="shared" si="13"/>
        <v>Non attribué</v>
      </c>
      <c r="J81" s="100">
        <f>IF(2eme!B83=0,1,0)</f>
        <v>1</v>
      </c>
      <c r="K81" s="100">
        <f>IF(2eme!F83="X",0,5)</f>
        <v>5</v>
      </c>
      <c r="L81" s="100">
        <f t="shared" si="14"/>
        <v>6</v>
      </c>
      <c r="M81" s="100">
        <f t="shared" si="15"/>
        <v>0</v>
      </c>
      <c r="N81" s="100">
        <f t="shared" si="16"/>
        <v>50</v>
      </c>
      <c r="O81" s="100">
        <f t="shared" si="17"/>
        <v>56</v>
      </c>
      <c r="P81" s="100"/>
      <c r="Q81" s="100"/>
    </row>
    <row r="82" spans="1:17" ht="12.75">
      <c r="A82" s="103">
        <v>75</v>
      </c>
      <c r="B82" s="104">
        <f t="shared" si="12"/>
      </c>
      <c r="C82" s="104">
        <f>IF(ISBLANK(D82),"",(VLOOKUP(D82,2eme!$A$10:$D$109,3,FALSE))&amp;" ("&amp;(VLOOKUP(D82,2eme!$A$10:$D$109,4,FALSE))&amp;")")</f>
      </c>
      <c r="D82" s="105"/>
      <c r="E82" s="111" t="str">
        <f>IF(COUNTIF($D$8:D82,D82)&gt;1,"Doublon"," ")</f>
        <v> </v>
      </c>
      <c r="G82" s="107">
        <f>2eme!A84</f>
        <v>175</v>
      </c>
      <c r="H82" s="108"/>
      <c r="I82" s="109" t="str">
        <f t="shared" si="13"/>
        <v>Non attribué</v>
      </c>
      <c r="J82" s="100">
        <f>IF(2eme!B84=0,1,0)</f>
        <v>1</v>
      </c>
      <c r="K82" s="100">
        <f>IF(2eme!F84="X",0,5)</f>
        <v>5</v>
      </c>
      <c r="L82" s="100">
        <f t="shared" si="14"/>
        <v>6</v>
      </c>
      <c r="M82" s="100">
        <f t="shared" si="15"/>
        <v>0</v>
      </c>
      <c r="N82" s="100">
        <f t="shared" si="16"/>
        <v>50</v>
      </c>
      <c r="O82" s="100">
        <f t="shared" si="17"/>
        <v>56</v>
      </c>
      <c r="P82" s="100"/>
      <c r="Q82" s="100"/>
    </row>
    <row r="83" spans="1:17" ht="12.75">
      <c r="A83" s="103">
        <v>76</v>
      </c>
      <c r="B83" s="104">
        <f t="shared" si="12"/>
      </c>
      <c r="C83" s="104">
        <f>IF(ISBLANK(D83),"",(VLOOKUP(D83,2eme!$A$10:$D$109,3,FALSE))&amp;" ("&amp;(VLOOKUP(D83,2eme!$A$10:$D$109,4,FALSE))&amp;")")</f>
      </c>
      <c r="D83" s="105"/>
      <c r="E83" s="111" t="str">
        <f>IF(COUNTIF($D$8:D83,D83)&gt;1,"Doublon"," ")</f>
        <v> </v>
      </c>
      <c r="G83" s="107">
        <f>2eme!A85</f>
        <v>176</v>
      </c>
      <c r="H83" s="108"/>
      <c r="I83" s="109" t="str">
        <f t="shared" si="13"/>
        <v>Non attribué</v>
      </c>
      <c r="J83" s="100">
        <f>IF(2eme!B85=0,1,0)</f>
        <v>1</v>
      </c>
      <c r="K83" s="100">
        <f>IF(2eme!F85="X",0,5)</f>
        <v>5</v>
      </c>
      <c r="L83" s="100">
        <f t="shared" si="14"/>
        <v>6</v>
      </c>
      <c r="M83" s="100">
        <f t="shared" si="15"/>
        <v>0</v>
      </c>
      <c r="N83" s="100">
        <f t="shared" si="16"/>
        <v>50</v>
      </c>
      <c r="O83" s="100">
        <f t="shared" si="17"/>
        <v>56</v>
      </c>
      <c r="P83" s="100"/>
      <c r="Q83" s="100"/>
    </row>
    <row r="84" spans="1:17" ht="12.75">
      <c r="A84" s="103">
        <v>77</v>
      </c>
      <c r="B84" s="104">
        <f t="shared" si="12"/>
      </c>
      <c r="C84" s="104">
        <f>IF(ISBLANK(D84),"",(VLOOKUP(D84,2eme!$A$10:$D$109,3,FALSE))&amp;" ("&amp;(VLOOKUP(D84,2eme!$A$10:$D$109,4,FALSE))&amp;")")</f>
      </c>
      <c r="D84" s="105"/>
      <c r="E84" s="111" t="str">
        <f>IF(COUNTIF($D$8:D84,D84)&gt;1,"Doublon"," ")</f>
        <v> </v>
      </c>
      <c r="G84" s="107">
        <f>2eme!A86</f>
        <v>177</v>
      </c>
      <c r="H84" s="108"/>
      <c r="I84" s="109" t="str">
        <f t="shared" si="13"/>
        <v>Non attribué</v>
      </c>
      <c r="J84" s="100">
        <f>IF(2eme!B86=0,1,0)</f>
        <v>1</v>
      </c>
      <c r="K84" s="100">
        <f>IF(2eme!F86="X",0,5)</f>
        <v>5</v>
      </c>
      <c r="L84" s="100">
        <f t="shared" si="14"/>
        <v>6</v>
      </c>
      <c r="M84" s="100">
        <f t="shared" si="15"/>
        <v>0</v>
      </c>
      <c r="N84" s="100">
        <f t="shared" si="16"/>
        <v>50</v>
      </c>
      <c r="O84" s="100">
        <f t="shared" si="17"/>
        <v>56</v>
      </c>
      <c r="P84" s="100"/>
      <c r="Q84" s="100"/>
    </row>
    <row r="85" spans="1:17" ht="12.75">
      <c r="A85" s="103">
        <v>78</v>
      </c>
      <c r="B85" s="104">
        <f t="shared" si="12"/>
      </c>
      <c r="C85" s="104">
        <f>IF(ISBLANK(D85),"",(VLOOKUP(D85,2eme!$A$10:$D$109,3,FALSE))&amp;" ("&amp;(VLOOKUP(D85,2eme!$A$10:$D$109,4,FALSE))&amp;")")</f>
      </c>
      <c r="D85" s="105"/>
      <c r="E85" s="111" t="str">
        <f>IF(COUNTIF($D$8:D85,D85)&gt;1,"Doublon"," ")</f>
        <v> </v>
      </c>
      <c r="G85" s="107">
        <f>2eme!A87</f>
        <v>178</v>
      </c>
      <c r="H85" s="108"/>
      <c r="I85" s="109" t="str">
        <f t="shared" si="13"/>
        <v>Non attribué</v>
      </c>
      <c r="J85" s="100">
        <f>IF(2eme!B87=0,1,0)</f>
        <v>1</v>
      </c>
      <c r="K85" s="100">
        <f>IF(2eme!F87="X",0,5)</f>
        <v>5</v>
      </c>
      <c r="L85" s="100">
        <f t="shared" si="14"/>
        <v>6</v>
      </c>
      <c r="M85" s="100">
        <f t="shared" si="15"/>
        <v>0</v>
      </c>
      <c r="N85" s="100">
        <f t="shared" si="16"/>
        <v>50</v>
      </c>
      <c r="O85" s="100">
        <f t="shared" si="17"/>
        <v>56</v>
      </c>
      <c r="P85" s="100"/>
      <c r="Q85" s="100"/>
    </row>
    <row r="86" spans="1:17" ht="12.75">
      <c r="A86" s="103">
        <v>79</v>
      </c>
      <c r="B86" s="104">
        <f aca="true" t="shared" si="18" ref="B86:B107">IF(ISBLANK(D86),"",VLOOKUP(D86,Resultats_2eme_7,2,FALSE))</f>
      </c>
      <c r="C86" s="104">
        <f>IF(ISBLANK(D86),"",(VLOOKUP(D86,2eme!$A$10:$D$109,3,FALSE))&amp;" ("&amp;(VLOOKUP(D86,2eme!$A$10:$D$109,4,FALSE))&amp;")")</f>
      </c>
      <c r="D86" s="105"/>
      <c r="E86" s="111" t="str">
        <f>IF(COUNTIF($D$8:D86,D86)&gt;1,"Doublon"," ")</f>
        <v> </v>
      </c>
      <c r="G86" s="107">
        <f>2eme!A88</f>
        <v>179</v>
      </c>
      <c r="H86" s="108"/>
      <c r="I86" s="109" t="str">
        <f t="shared" si="13"/>
        <v>Non attribué</v>
      </c>
      <c r="J86" s="100">
        <f>IF(2eme!B88=0,1,0)</f>
        <v>1</v>
      </c>
      <c r="K86" s="100">
        <f>IF(2eme!F88="X",0,5)</f>
        <v>5</v>
      </c>
      <c r="L86" s="100">
        <f t="shared" si="14"/>
        <v>6</v>
      </c>
      <c r="M86" s="100">
        <f t="shared" si="15"/>
        <v>0</v>
      </c>
      <c r="N86" s="100">
        <f t="shared" si="16"/>
        <v>50</v>
      </c>
      <c r="O86" s="100">
        <f t="shared" si="17"/>
        <v>56</v>
      </c>
      <c r="P86" s="100"/>
      <c r="Q86" s="100"/>
    </row>
    <row r="87" spans="1:17" ht="12.75">
      <c r="A87" s="103">
        <v>80</v>
      </c>
      <c r="B87" s="104">
        <f t="shared" si="18"/>
      </c>
      <c r="C87" s="104">
        <f>IF(ISBLANK(D87),"",(VLOOKUP(D87,2eme!$A$10:$D$109,3,FALSE))&amp;" ("&amp;(VLOOKUP(D87,2eme!$A$10:$D$109,4,FALSE))&amp;")")</f>
      </c>
      <c r="D87" s="105"/>
      <c r="E87" s="111" t="str">
        <f>IF(COUNTIF($D$8:D87,D87)&gt;1,"Doublon"," ")</f>
        <v> </v>
      </c>
      <c r="G87" s="107">
        <f>2eme!A89</f>
        <v>180</v>
      </c>
      <c r="H87" s="108"/>
      <c r="I87" s="109" t="str">
        <f t="shared" si="13"/>
        <v>Non attribué</v>
      </c>
      <c r="J87" s="100">
        <f>IF(2eme!B89=0,1,0)</f>
        <v>1</v>
      </c>
      <c r="K87" s="100">
        <f>IF(2eme!F89="X",0,5)</f>
        <v>5</v>
      </c>
      <c r="L87" s="100">
        <f t="shared" si="14"/>
        <v>6</v>
      </c>
      <c r="M87" s="100">
        <f t="shared" si="15"/>
        <v>0</v>
      </c>
      <c r="N87" s="100">
        <f t="shared" si="16"/>
        <v>50</v>
      </c>
      <c r="O87" s="100">
        <f t="shared" si="17"/>
        <v>56</v>
      </c>
      <c r="P87" s="100"/>
      <c r="Q87" s="100"/>
    </row>
    <row r="88" spans="1:17" ht="12.75">
      <c r="A88" s="103">
        <v>81</v>
      </c>
      <c r="B88" s="104">
        <f t="shared" si="18"/>
      </c>
      <c r="C88" s="104">
        <f>IF(ISBLANK(D88),"",(VLOOKUP(D88,2eme!$A$10:$D$109,3,FALSE))&amp;" ("&amp;(VLOOKUP(D88,2eme!$A$10:$D$109,4,FALSE))&amp;")")</f>
      </c>
      <c r="D88" s="105"/>
      <c r="E88" s="111" t="str">
        <f>IF(COUNTIF($D$8:D88,D88)&gt;1,"Doublon"," ")</f>
        <v> </v>
      </c>
      <c r="G88" s="107">
        <f>2eme!A90</f>
        <v>181</v>
      </c>
      <c r="H88" s="108"/>
      <c r="I88" s="109" t="str">
        <f t="shared" si="13"/>
        <v>Non attribué</v>
      </c>
      <c r="J88" s="100">
        <f>IF(2eme!B90=0,1,0)</f>
        <v>1</v>
      </c>
      <c r="K88" s="100">
        <f>IF(2eme!F90="X",0,5)</f>
        <v>5</v>
      </c>
      <c r="L88" s="100">
        <f t="shared" si="14"/>
        <v>6</v>
      </c>
      <c r="M88" s="100">
        <f t="shared" si="15"/>
        <v>0</v>
      </c>
      <c r="N88" s="100">
        <f t="shared" si="16"/>
        <v>50</v>
      </c>
      <c r="O88" s="100">
        <f t="shared" si="17"/>
        <v>56</v>
      </c>
      <c r="P88" s="100"/>
      <c r="Q88" s="100"/>
    </row>
    <row r="89" spans="1:17" ht="12.75">
      <c r="A89" s="103">
        <v>82</v>
      </c>
      <c r="B89" s="104">
        <f t="shared" si="18"/>
      </c>
      <c r="C89" s="104">
        <f>IF(ISBLANK(D89),"",(VLOOKUP(D89,2eme!$A$10:$D$109,3,FALSE))&amp;" ("&amp;(VLOOKUP(D89,2eme!$A$10:$D$109,4,FALSE))&amp;")")</f>
      </c>
      <c r="D89" s="105"/>
      <c r="E89" s="111" t="str">
        <f>IF(COUNTIF($D$8:D89,D89)&gt;1,"Doublon"," ")</f>
        <v> </v>
      </c>
      <c r="G89" s="107">
        <f>2eme!A91</f>
        <v>182</v>
      </c>
      <c r="H89" s="108"/>
      <c r="I89" s="109" t="str">
        <f t="shared" si="13"/>
        <v>Non attribué</v>
      </c>
      <c r="J89" s="100">
        <f>IF(2eme!B91=0,1,0)</f>
        <v>1</v>
      </c>
      <c r="K89" s="100">
        <f>IF(2eme!F91="X",0,5)</f>
        <v>5</v>
      </c>
      <c r="L89" s="100">
        <f t="shared" si="14"/>
        <v>6</v>
      </c>
      <c r="M89" s="100">
        <f t="shared" si="15"/>
        <v>0</v>
      </c>
      <c r="N89" s="100">
        <f t="shared" si="16"/>
        <v>50</v>
      </c>
      <c r="O89" s="100">
        <f t="shared" si="17"/>
        <v>56</v>
      </c>
      <c r="P89" s="100"/>
      <c r="Q89" s="100"/>
    </row>
    <row r="90" spans="1:17" ht="12.75">
      <c r="A90" s="103">
        <v>83</v>
      </c>
      <c r="B90" s="104">
        <f t="shared" si="18"/>
      </c>
      <c r="C90" s="104">
        <f>IF(ISBLANK(D90),"",(VLOOKUP(D90,2eme!$A$10:$D$109,3,FALSE))&amp;" ("&amp;(VLOOKUP(D90,2eme!$A$10:$D$109,4,FALSE))&amp;")")</f>
      </c>
      <c r="D90" s="105"/>
      <c r="E90" s="111" t="str">
        <f>IF(COUNTIF($D$8:D90,D90)&gt;1,"Doublon"," ")</f>
        <v> </v>
      </c>
      <c r="G90" s="107">
        <f>2eme!A92</f>
        <v>183</v>
      </c>
      <c r="H90" s="108"/>
      <c r="I90" s="109" t="str">
        <f t="shared" si="13"/>
        <v>Non attribué</v>
      </c>
      <c r="J90" s="100">
        <f>IF(2eme!B92=0,1,0)</f>
        <v>1</v>
      </c>
      <c r="K90" s="100">
        <f>IF(2eme!F92="X",0,5)</f>
        <v>5</v>
      </c>
      <c r="L90" s="100">
        <f t="shared" si="14"/>
        <v>6</v>
      </c>
      <c r="M90" s="100">
        <f t="shared" si="15"/>
        <v>0</v>
      </c>
      <c r="N90" s="100">
        <f t="shared" si="16"/>
        <v>50</v>
      </c>
      <c r="O90" s="100">
        <f t="shared" si="17"/>
        <v>56</v>
      </c>
      <c r="P90" s="100"/>
      <c r="Q90" s="100"/>
    </row>
    <row r="91" spans="1:17" ht="12.75">
      <c r="A91" s="103">
        <v>84</v>
      </c>
      <c r="B91" s="104">
        <f t="shared" si="18"/>
      </c>
      <c r="C91" s="104">
        <f>IF(ISBLANK(D91),"",(VLOOKUP(D91,2eme!$A$10:$D$109,3,FALSE))&amp;" ("&amp;(VLOOKUP(D91,2eme!$A$10:$D$109,4,FALSE))&amp;")")</f>
      </c>
      <c r="D91" s="105"/>
      <c r="E91" s="111" t="str">
        <f>IF(COUNTIF($D$8:D91,D91)&gt;1,"Doublon"," ")</f>
        <v> </v>
      </c>
      <c r="G91" s="107">
        <f>2eme!A93</f>
        <v>184</v>
      </c>
      <c r="H91" s="108"/>
      <c r="I91" s="109" t="str">
        <f t="shared" si="13"/>
        <v>Non attribué</v>
      </c>
      <c r="J91" s="100">
        <f>IF(2eme!B93=0,1,0)</f>
        <v>1</v>
      </c>
      <c r="K91" s="100">
        <f>IF(2eme!F93="X",0,5)</f>
        <v>5</v>
      </c>
      <c r="L91" s="100">
        <f t="shared" si="14"/>
        <v>6</v>
      </c>
      <c r="M91" s="100">
        <f t="shared" si="15"/>
        <v>0</v>
      </c>
      <c r="N91" s="100">
        <f t="shared" si="16"/>
        <v>50</v>
      </c>
      <c r="O91" s="100">
        <f t="shared" si="17"/>
        <v>56</v>
      </c>
      <c r="P91" s="100"/>
      <c r="Q91" s="100"/>
    </row>
    <row r="92" spans="1:17" ht="12.75">
      <c r="A92" s="103">
        <v>85</v>
      </c>
      <c r="B92" s="104">
        <f t="shared" si="18"/>
      </c>
      <c r="C92" s="104">
        <f>IF(ISBLANK(D92),"",(VLOOKUP(D92,2eme!$A$10:$D$109,3,FALSE))&amp;" ("&amp;(VLOOKUP(D92,2eme!$A$10:$D$109,4,FALSE))&amp;")")</f>
      </c>
      <c r="D92" s="105"/>
      <c r="E92" s="111" t="str">
        <f>IF(COUNTIF($D$8:D92,D92)&gt;1,"Doublon"," ")</f>
        <v> </v>
      </c>
      <c r="G92" s="107">
        <f>2eme!A94</f>
        <v>185</v>
      </c>
      <c r="H92" s="108"/>
      <c r="I92" s="109" t="str">
        <f t="shared" si="13"/>
        <v>Non attribué</v>
      </c>
      <c r="J92" s="100">
        <f>IF(2eme!B94=0,1,0)</f>
        <v>1</v>
      </c>
      <c r="K92" s="100">
        <f>IF(2eme!F94="X",0,5)</f>
        <v>5</v>
      </c>
      <c r="L92" s="100">
        <f t="shared" si="14"/>
        <v>6</v>
      </c>
      <c r="M92" s="100">
        <f t="shared" si="15"/>
        <v>0</v>
      </c>
      <c r="N92" s="100">
        <f t="shared" si="16"/>
        <v>50</v>
      </c>
      <c r="O92" s="100">
        <f t="shared" si="17"/>
        <v>56</v>
      </c>
      <c r="P92" s="100"/>
      <c r="Q92" s="100"/>
    </row>
    <row r="93" spans="1:17" ht="12.75">
      <c r="A93" s="103">
        <v>86</v>
      </c>
      <c r="B93" s="104">
        <f t="shared" si="18"/>
      </c>
      <c r="C93" s="104">
        <f>IF(ISBLANK(D93),"",(VLOOKUP(D93,2eme!$A$10:$D$109,3,FALSE))&amp;" ("&amp;(VLOOKUP(D93,2eme!$A$10:$D$109,4,FALSE))&amp;")")</f>
      </c>
      <c r="D93" s="105"/>
      <c r="E93" s="111" t="str">
        <f>IF(COUNTIF($D$8:D93,D93)&gt;1,"Doublon"," ")</f>
        <v> </v>
      </c>
      <c r="G93" s="107">
        <f>2eme!A95</f>
        <v>186</v>
      </c>
      <c r="H93" s="108"/>
      <c r="I93" s="109" t="str">
        <f t="shared" si="13"/>
        <v>Non attribué</v>
      </c>
      <c r="J93" s="100">
        <f>IF(2eme!B95=0,1,0)</f>
        <v>1</v>
      </c>
      <c r="K93" s="100">
        <f>IF(2eme!F95="X",0,5)</f>
        <v>5</v>
      </c>
      <c r="L93" s="100">
        <f t="shared" si="14"/>
        <v>6</v>
      </c>
      <c r="M93" s="100">
        <f t="shared" si="15"/>
        <v>0</v>
      </c>
      <c r="N93" s="100">
        <f t="shared" si="16"/>
        <v>50</v>
      </c>
      <c r="O93" s="100">
        <f t="shared" si="17"/>
        <v>56</v>
      </c>
      <c r="P93" s="100"/>
      <c r="Q93" s="100"/>
    </row>
    <row r="94" spans="1:17" ht="12.75">
      <c r="A94" s="103">
        <v>87</v>
      </c>
      <c r="B94" s="104">
        <f t="shared" si="18"/>
      </c>
      <c r="C94" s="104">
        <f>IF(ISBLANK(D94),"",(VLOOKUP(D94,2eme!$A$10:$D$109,3,FALSE))&amp;" ("&amp;(VLOOKUP(D94,2eme!$A$10:$D$109,4,FALSE))&amp;")")</f>
      </c>
      <c r="D94" s="105"/>
      <c r="E94" s="111" t="str">
        <f>IF(COUNTIF($D$8:D94,D94)&gt;1,"Doublon"," ")</f>
        <v> </v>
      </c>
      <c r="G94" s="107">
        <f>2eme!A96</f>
        <v>187</v>
      </c>
      <c r="H94" s="108"/>
      <c r="I94" s="109" t="str">
        <f t="shared" si="13"/>
        <v>Non attribué</v>
      </c>
      <c r="J94" s="100">
        <f>IF(2eme!B96=0,1,0)</f>
        <v>1</v>
      </c>
      <c r="K94" s="100">
        <f>IF(2eme!F96="X",0,5)</f>
        <v>5</v>
      </c>
      <c r="L94" s="100">
        <f t="shared" si="14"/>
        <v>6</v>
      </c>
      <c r="M94" s="100">
        <f t="shared" si="15"/>
        <v>0</v>
      </c>
      <c r="N94" s="100">
        <f t="shared" si="16"/>
        <v>50</v>
      </c>
      <c r="O94" s="100">
        <f t="shared" si="17"/>
        <v>56</v>
      </c>
      <c r="P94" s="100"/>
      <c r="Q94" s="100"/>
    </row>
    <row r="95" spans="1:17" ht="12.75">
      <c r="A95" s="103">
        <v>88</v>
      </c>
      <c r="B95" s="104">
        <f t="shared" si="18"/>
      </c>
      <c r="C95" s="104">
        <f>IF(ISBLANK(D95),"",(VLOOKUP(D95,2eme!$A$10:$D$109,3,FALSE))&amp;" ("&amp;(VLOOKUP(D95,2eme!$A$10:$D$109,4,FALSE))&amp;")")</f>
      </c>
      <c r="D95" s="105"/>
      <c r="E95" s="111" t="str">
        <f>IF(COUNTIF($D$8:D95,D95)&gt;1,"Doublon"," ")</f>
        <v> </v>
      </c>
      <c r="G95" s="107">
        <f>2eme!A97</f>
        <v>188</v>
      </c>
      <c r="H95" s="108"/>
      <c r="I95" s="109" t="str">
        <f t="shared" si="13"/>
        <v>Non attribué</v>
      </c>
      <c r="J95" s="100">
        <f>IF(2eme!B97=0,1,0)</f>
        <v>1</v>
      </c>
      <c r="K95" s="100">
        <f>IF(2eme!F97="X",0,5)</f>
        <v>5</v>
      </c>
      <c r="L95" s="100">
        <f t="shared" si="14"/>
        <v>6</v>
      </c>
      <c r="M95" s="100">
        <f t="shared" si="15"/>
        <v>0</v>
      </c>
      <c r="N95" s="100">
        <f t="shared" si="16"/>
        <v>50</v>
      </c>
      <c r="O95" s="100">
        <f t="shared" si="17"/>
        <v>56</v>
      </c>
      <c r="P95" s="100"/>
      <c r="Q95" s="100"/>
    </row>
    <row r="96" spans="1:17" ht="12.75">
      <c r="A96" s="103">
        <v>89</v>
      </c>
      <c r="B96" s="104">
        <f t="shared" si="18"/>
      </c>
      <c r="C96" s="104">
        <f>IF(ISBLANK(D96),"",(VLOOKUP(D96,2eme!$A$10:$D$109,3,FALSE))&amp;" ("&amp;(VLOOKUP(D96,2eme!$A$10:$D$109,4,FALSE))&amp;")")</f>
      </c>
      <c r="D96" s="105"/>
      <c r="E96" s="111" t="str">
        <f>IF(COUNTIF($D$8:D96,D96)&gt;1,"Doublon"," ")</f>
        <v> </v>
      </c>
      <c r="G96" s="107">
        <f>2eme!A98</f>
        <v>189</v>
      </c>
      <c r="H96" s="108"/>
      <c r="I96" s="109" t="str">
        <f t="shared" si="13"/>
        <v>Non attribué</v>
      </c>
      <c r="J96" s="100">
        <f>IF(2eme!B98=0,1,0)</f>
        <v>1</v>
      </c>
      <c r="K96" s="100">
        <f>IF(2eme!F98="X",0,5)</f>
        <v>5</v>
      </c>
      <c r="L96" s="100">
        <f t="shared" si="14"/>
        <v>6</v>
      </c>
      <c r="M96" s="100">
        <f t="shared" si="15"/>
        <v>0</v>
      </c>
      <c r="N96" s="100">
        <f t="shared" si="16"/>
        <v>50</v>
      </c>
      <c r="O96" s="100">
        <f t="shared" si="17"/>
        <v>56</v>
      </c>
      <c r="P96" s="100"/>
      <c r="Q96" s="100"/>
    </row>
    <row r="97" spans="1:17" ht="12.75">
      <c r="A97" s="103">
        <v>90</v>
      </c>
      <c r="B97" s="104">
        <f t="shared" si="18"/>
      </c>
      <c r="C97" s="104">
        <f>IF(ISBLANK(D97),"",(VLOOKUP(D97,2eme!$A$10:$D$109,3,FALSE))&amp;" ("&amp;(VLOOKUP(D97,2eme!$A$10:$D$109,4,FALSE))&amp;")")</f>
      </c>
      <c r="D97" s="105"/>
      <c r="E97" s="111" t="str">
        <f>IF(COUNTIF($D$8:D97,D97)&gt;1,"Doublon"," ")</f>
        <v> </v>
      </c>
      <c r="G97" s="107">
        <f>2eme!A99</f>
        <v>190</v>
      </c>
      <c r="H97" s="108"/>
      <c r="I97" s="109" t="str">
        <f t="shared" si="13"/>
        <v>Non attribué</v>
      </c>
      <c r="J97" s="100">
        <f>IF(2eme!B99=0,1,0)</f>
        <v>1</v>
      </c>
      <c r="K97" s="100">
        <f>IF(2eme!F99="X",0,5)</f>
        <v>5</v>
      </c>
      <c r="L97" s="100">
        <f t="shared" si="14"/>
        <v>6</v>
      </c>
      <c r="M97" s="100">
        <f t="shared" si="15"/>
        <v>0</v>
      </c>
      <c r="N97" s="100">
        <f t="shared" si="16"/>
        <v>50</v>
      </c>
      <c r="O97" s="100">
        <f t="shared" si="17"/>
        <v>56</v>
      </c>
      <c r="P97" s="100"/>
      <c r="Q97" s="100"/>
    </row>
    <row r="98" spans="1:17" ht="12.75">
      <c r="A98" s="103">
        <v>91</v>
      </c>
      <c r="B98" s="104">
        <f t="shared" si="18"/>
      </c>
      <c r="C98" s="104">
        <f>IF(ISBLANK(D98),"",(VLOOKUP(D98,2eme!$A$10:$D$109,3,FALSE))&amp;" ("&amp;(VLOOKUP(D98,2eme!$A$10:$D$109,4,FALSE))&amp;")")</f>
      </c>
      <c r="D98" s="105"/>
      <c r="E98" s="111" t="str">
        <f>IF(COUNTIF($D$8:D98,D98)&gt;1,"Doublon"," ")</f>
        <v> </v>
      </c>
      <c r="G98" s="107">
        <f>2eme!A100</f>
        <v>191</v>
      </c>
      <c r="H98" s="108"/>
      <c r="I98" s="109" t="str">
        <f t="shared" si="13"/>
        <v>Non attribué</v>
      </c>
      <c r="J98" s="100">
        <f>IF(2eme!B100=0,1,0)</f>
        <v>1</v>
      </c>
      <c r="K98" s="100">
        <f>IF(2eme!F100="X",0,5)</f>
        <v>5</v>
      </c>
      <c r="L98" s="100">
        <f t="shared" si="14"/>
        <v>6</v>
      </c>
      <c r="M98" s="100">
        <f t="shared" si="15"/>
        <v>0</v>
      </c>
      <c r="N98" s="100">
        <f t="shared" si="16"/>
        <v>50</v>
      </c>
      <c r="O98" s="100">
        <f t="shared" si="17"/>
        <v>56</v>
      </c>
      <c r="P98" s="100"/>
      <c r="Q98" s="100"/>
    </row>
    <row r="99" spans="1:17" ht="12.75">
      <c r="A99" s="103">
        <v>92</v>
      </c>
      <c r="B99" s="104">
        <f t="shared" si="18"/>
      </c>
      <c r="C99" s="104">
        <f>IF(ISBLANK(D99),"",(VLOOKUP(D99,2eme!$A$10:$D$109,3,FALSE))&amp;" ("&amp;(VLOOKUP(D99,2eme!$A$10:$D$109,4,FALSE))&amp;")")</f>
      </c>
      <c r="D99" s="105"/>
      <c r="E99" s="111" t="str">
        <f>IF(COUNTIF($D$8:D99,D99)&gt;1,"Doublon"," ")</f>
        <v> </v>
      </c>
      <c r="G99" s="107">
        <f>2eme!A101</f>
        <v>192</v>
      </c>
      <c r="H99" s="108"/>
      <c r="I99" s="109" t="str">
        <f t="shared" si="13"/>
        <v>Non attribué</v>
      </c>
      <c r="J99" s="100">
        <f>IF(2eme!B101=0,1,0)</f>
        <v>1</v>
      </c>
      <c r="K99" s="100">
        <f>IF(2eme!F101="X",0,5)</f>
        <v>5</v>
      </c>
      <c r="L99" s="100">
        <f t="shared" si="14"/>
        <v>6</v>
      </c>
      <c r="M99" s="100">
        <f t="shared" si="15"/>
        <v>0</v>
      </c>
      <c r="N99" s="100">
        <f t="shared" si="16"/>
        <v>50</v>
      </c>
      <c r="O99" s="100">
        <f t="shared" si="17"/>
        <v>56</v>
      </c>
      <c r="P99" s="100"/>
      <c r="Q99" s="100"/>
    </row>
    <row r="100" spans="1:17" ht="12.75">
      <c r="A100" s="103">
        <v>93</v>
      </c>
      <c r="B100" s="104">
        <f t="shared" si="18"/>
      </c>
      <c r="C100" s="104">
        <f>IF(ISBLANK(D100),"",(VLOOKUP(D100,2eme!$A$10:$D$109,3,FALSE))&amp;" ("&amp;(VLOOKUP(D100,2eme!$A$10:$D$109,4,FALSE))&amp;")")</f>
      </c>
      <c r="D100" s="105"/>
      <c r="E100" s="111" t="str">
        <f>IF(COUNTIF($D$8:D100,D100)&gt;1,"Doublon"," ")</f>
        <v> </v>
      </c>
      <c r="G100" s="107">
        <f>2eme!A102</f>
        <v>193</v>
      </c>
      <c r="H100" s="108"/>
      <c r="I100" s="109" t="str">
        <f t="shared" si="13"/>
        <v>Non attribué</v>
      </c>
      <c r="J100" s="100">
        <f>IF(2eme!B102=0,1,0)</f>
        <v>1</v>
      </c>
      <c r="K100" s="100">
        <f>IF(2eme!F102="X",0,5)</f>
        <v>5</v>
      </c>
      <c r="L100" s="100">
        <f t="shared" si="14"/>
        <v>6</v>
      </c>
      <c r="M100" s="100">
        <f t="shared" si="15"/>
        <v>0</v>
      </c>
      <c r="N100" s="100">
        <f t="shared" si="16"/>
        <v>50</v>
      </c>
      <c r="O100" s="100">
        <f t="shared" si="17"/>
        <v>56</v>
      </c>
      <c r="P100" s="100"/>
      <c r="Q100" s="100"/>
    </row>
    <row r="101" spans="1:17" ht="12.75">
      <c r="A101" s="103">
        <v>94</v>
      </c>
      <c r="B101" s="104">
        <f t="shared" si="18"/>
      </c>
      <c r="C101" s="104">
        <f>IF(ISBLANK(D101),"",(VLOOKUP(D101,2eme!$A$10:$D$109,3,FALSE))&amp;" ("&amp;(VLOOKUP(D101,2eme!$A$10:$D$109,4,FALSE))&amp;")")</f>
      </c>
      <c r="D101" s="105"/>
      <c r="E101" s="111" t="str">
        <f>IF(COUNTIF($D$8:D101,D101)&gt;1,"Doublon"," ")</f>
        <v> </v>
      </c>
      <c r="G101" s="107">
        <f>2eme!A103</f>
        <v>194</v>
      </c>
      <c r="H101" s="108"/>
      <c r="I101" s="109" t="str">
        <f t="shared" si="13"/>
        <v>Non attribué</v>
      </c>
      <c r="J101" s="100">
        <f>IF(2eme!B103=0,1,0)</f>
        <v>1</v>
      </c>
      <c r="K101" s="100">
        <f>IF(2eme!F103="X",0,5)</f>
        <v>5</v>
      </c>
      <c r="L101" s="100">
        <f t="shared" si="14"/>
        <v>6</v>
      </c>
      <c r="M101" s="100">
        <f t="shared" si="15"/>
        <v>0</v>
      </c>
      <c r="N101" s="100">
        <f t="shared" si="16"/>
        <v>50</v>
      </c>
      <c r="O101" s="100">
        <f t="shared" si="17"/>
        <v>56</v>
      </c>
      <c r="P101" s="100"/>
      <c r="Q101" s="100"/>
    </row>
    <row r="102" spans="1:17" ht="12.75">
      <c r="A102" s="103">
        <v>95</v>
      </c>
      <c r="B102" s="104">
        <f t="shared" si="18"/>
      </c>
      <c r="C102" s="104">
        <f>IF(ISBLANK(D102),"",(VLOOKUP(D102,2eme!$A$10:$D$109,3,FALSE))&amp;" ("&amp;(VLOOKUP(D102,2eme!$A$10:$D$109,4,FALSE))&amp;")")</f>
      </c>
      <c r="D102" s="105"/>
      <c r="E102" s="111" t="str">
        <f>IF(COUNTIF($D$8:D102,D102)&gt;1,"Doublon"," ")</f>
        <v> </v>
      </c>
      <c r="G102" s="107">
        <f>2eme!A104</f>
        <v>195</v>
      </c>
      <c r="H102" s="108"/>
      <c r="I102" s="109" t="str">
        <f t="shared" si="13"/>
        <v>Non attribué</v>
      </c>
      <c r="J102" s="100">
        <f>IF(2eme!B104=0,1,0)</f>
        <v>1</v>
      </c>
      <c r="K102" s="100">
        <f>IF(2eme!F104="X",0,5)</f>
        <v>5</v>
      </c>
      <c r="L102" s="100">
        <f t="shared" si="14"/>
        <v>6</v>
      </c>
      <c r="M102" s="100">
        <f t="shared" si="15"/>
        <v>0</v>
      </c>
      <c r="N102" s="100">
        <f t="shared" si="16"/>
        <v>50</v>
      </c>
      <c r="O102" s="100">
        <f t="shared" si="17"/>
        <v>56</v>
      </c>
      <c r="P102" s="100"/>
      <c r="Q102" s="100"/>
    </row>
    <row r="103" spans="1:17" ht="12.75">
      <c r="A103" s="103">
        <v>96</v>
      </c>
      <c r="B103" s="104">
        <f t="shared" si="18"/>
      </c>
      <c r="C103" s="104">
        <f>IF(ISBLANK(D103),"",(VLOOKUP(D103,2eme!$A$10:$D$109,3,FALSE))&amp;" ("&amp;(VLOOKUP(D103,2eme!$A$10:$D$109,4,FALSE))&amp;")")</f>
      </c>
      <c r="D103" s="105"/>
      <c r="E103" s="111" t="str">
        <f>IF(COUNTIF($D$8:D103,D103)&gt;1,"Doublon"," ")</f>
        <v> </v>
      </c>
      <c r="G103" s="107">
        <f>2eme!A105</f>
        <v>196</v>
      </c>
      <c r="H103" s="108"/>
      <c r="I103" s="109" t="str">
        <f t="shared" si="13"/>
        <v>Non attribué</v>
      </c>
      <c r="J103" s="100">
        <f>IF(2eme!B105=0,1,0)</f>
        <v>1</v>
      </c>
      <c r="K103" s="100">
        <f>IF(2eme!F105="X",0,5)</f>
        <v>5</v>
      </c>
      <c r="L103" s="100">
        <f t="shared" si="14"/>
        <v>6</v>
      </c>
      <c r="M103" s="100">
        <f t="shared" si="15"/>
        <v>0</v>
      </c>
      <c r="N103" s="100">
        <f t="shared" si="16"/>
        <v>50</v>
      </c>
      <c r="O103" s="100">
        <f t="shared" si="17"/>
        <v>56</v>
      </c>
      <c r="P103" s="100"/>
      <c r="Q103" s="100"/>
    </row>
    <row r="104" spans="1:17" ht="12.75">
      <c r="A104" s="103">
        <v>97</v>
      </c>
      <c r="B104" s="104">
        <f t="shared" si="18"/>
      </c>
      <c r="C104" s="104">
        <f>IF(ISBLANK(D104),"",(VLOOKUP(D104,2eme!$A$10:$D$109,3,FALSE))&amp;" ("&amp;(VLOOKUP(D104,2eme!$A$10:$D$109,4,FALSE))&amp;")")</f>
      </c>
      <c r="D104" s="105"/>
      <c r="E104" s="111" t="str">
        <f>IF(COUNTIF($D$8:D104,D104)&gt;1,"Doublon"," ")</f>
        <v> </v>
      </c>
      <c r="G104" s="107">
        <f>2eme!A106</f>
        <v>197</v>
      </c>
      <c r="H104" s="108"/>
      <c r="I104" s="109" t="str">
        <f t="shared" si="13"/>
        <v>Non attribué</v>
      </c>
      <c r="J104" s="100">
        <f>IF(2eme!B106=0,1,0)</f>
        <v>1</v>
      </c>
      <c r="K104" s="100">
        <f>IF(2eme!F106="X",0,5)</f>
        <v>5</v>
      </c>
      <c r="L104" s="100">
        <f>J104+K104</f>
        <v>6</v>
      </c>
      <c r="M104" s="100">
        <f t="shared" si="15"/>
        <v>0</v>
      </c>
      <c r="N104" s="100">
        <f>IF(M104=10,COUNTIF($D$8:$D$107,G104),50)</f>
        <v>50</v>
      </c>
      <c r="O104" s="100">
        <f>L104+M104+N104</f>
        <v>56</v>
      </c>
      <c r="P104" s="100"/>
      <c r="Q104" s="100"/>
    </row>
    <row r="105" spans="1:17" ht="12.75">
      <c r="A105" s="103">
        <v>98</v>
      </c>
      <c r="B105" s="104">
        <f t="shared" si="18"/>
      </c>
      <c r="C105" s="104">
        <f>IF(ISBLANK(D105),"",(VLOOKUP(D105,2eme!$A$10:$D$109,3,FALSE))&amp;" ("&amp;(VLOOKUP(D105,2eme!$A$10:$D$109,4,FALSE))&amp;")")</f>
      </c>
      <c r="D105" s="105"/>
      <c r="E105" s="111" t="str">
        <f>IF(COUNTIF($D$8:D105,D105)&gt;1,"Doublon"," ")</f>
        <v> </v>
      </c>
      <c r="G105" s="107">
        <f>2eme!A107</f>
        <v>198</v>
      </c>
      <c r="H105" s="108"/>
      <c r="I105" s="109" t="str">
        <f t="shared" si="13"/>
        <v>Non attribué</v>
      </c>
      <c r="J105" s="100">
        <f>IF(2eme!B107=0,1,0)</f>
        <v>1</v>
      </c>
      <c r="K105" s="100">
        <f>IF(2eme!F107="X",0,5)</f>
        <v>5</v>
      </c>
      <c r="L105" s="100">
        <f>J105+K105</f>
        <v>6</v>
      </c>
      <c r="M105" s="100">
        <f t="shared" si="15"/>
        <v>0</v>
      </c>
      <c r="N105" s="100">
        <f>IF(M105=10,COUNTIF($D$8:$D$107,G105),50)</f>
        <v>50</v>
      </c>
      <c r="O105" s="100">
        <f>L105+M105+N105</f>
        <v>56</v>
      </c>
      <c r="P105" s="100"/>
      <c r="Q105" s="100"/>
    </row>
    <row r="106" spans="1:17" ht="12.75">
      <c r="A106" s="103">
        <v>99</v>
      </c>
      <c r="B106" s="104">
        <f t="shared" si="18"/>
      </c>
      <c r="C106" s="104">
        <f>IF(ISBLANK(D106),"",(VLOOKUP(D106,2eme!$A$10:$D$109,3,FALSE))&amp;" ("&amp;(VLOOKUP(D106,2eme!$A$10:$D$109,4,FALSE))&amp;")")</f>
      </c>
      <c r="D106" s="105"/>
      <c r="E106" s="111" t="str">
        <f>IF(COUNTIF($D$8:D106,D106)&gt;1,"Doublon"," ")</f>
        <v> </v>
      </c>
      <c r="G106" s="107">
        <f>2eme!A108</f>
        <v>199</v>
      </c>
      <c r="H106" s="108"/>
      <c r="I106" s="109" t="str">
        <f t="shared" si="13"/>
        <v>Non attribué</v>
      </c>
      <c r="J106" s="100">
        <f>IF(2eme!B108=0,1,0)</f>
        <v>1</v>
      </c>
      <c r="K106" s="100">
        <f>IF(2eme!F108="X",0,5)</f>
        <v>5</v>
      </c>
      <c r="L106" s="100">
        <f>J106+K106</f>
        <v>6</v>
      </c>
      <c r="M106" s="100">
        <f t="shared" si="15"/>
        <v>0</v>
      </c>
      <c r="N106" s="100">
        <f>IF(M106=10,COUNTIF($D$8:$D$107,G106),50)</f>
        <v>50</v>
      </c>
      <c r="O106" s="100">
        <f>L106+M106+N106</f>
        <v>56</v>
      </c>
      <c r="P106" s="100"/>
      <c r="Q106" s="100"/>
    </row>
    <row r="107" spans="1:17" ht="12.75">
      <c r="A107" s="113">
        <v>100</v>
      </c>
      <c r="B107" s="104">
        <f t="shared" si="18"/>
      </c>
      <c r="C107" s="104">
        <f>IF(ISBLANK(D107),"",(VLOOKUP(D107,2eme!$A$10:$D$109,3,FALSE))&amp;" ("&amp;(VLOOKUP(D107,2eme!$A$10:$D$109,4,FALSE))&amp;")")</f>
      </c>
      <c r="D107" s="114"/>
      <c r="E107" s="111" t="str">
        <f>IF(COUNTIF($D$8:D107,D107)&gt;1,"Doublon"," ")</f>
        <v> </v>
      </c>
      <c r="G107" s="107">
        <f>2eme!A109</f>
        <v>200</v>
      </c>
      <c r="H107" s="108"/>
      <c r="I107" s="109" t="str">
        <f t="shared" si="13"/>
        <v>Non attribué</v>
      </c>
      <c r="J107" s="100">
        <f>IF(2eme!B109=0,1,0)</f>
        <v>1</v>
      </c>
      <c r="K107" s="100">
        <f>IF(2eme!F109="X",0,5)</f>
        <v>5</v>
      </c>
      <c r="L107" s="100">
        <f>J107+K107</f>
        <v>6</v>
      </c>
      <c r="M107" s="100">
        <f t="shared" si="15"/>
        <v>0</v>
      </c>
      <c r="N107" s="100">
        <f>IF(M107=10,COUNTIF($D$8:$D$107,G107),50)</f>
        <v>50</v>
      </c>
      <c r="O107" s="100">
        <f>L107+M107+N107</f>
        <v>56</v>
      </c>
      <c r="P107" s="100"/>
      <c r="Q107" s="100"/>
    </row>
  </sheetData>
  <sheetProtection selectLockedCells="1" selectUnlockedCells="1"/>
  <mergeCells count="4">
    <mergeCell ref="B1:C1"/>
    <mergeCell ref="B2:C2"/>
    <mergeCell ref="B3:C3"/>
    <mergeCell ref="A5:C5"/>
  </mergeCells>
  <printOptions/>
  <pageMargins left="0.7086614173228347" right="0.7086614173228347" top="1.220472440944882" bottom="0.7480314960629921" header="0.5118110236220472" footer="0.5118110236220472"/>
  <pageSetup fitToHeight="0" fitToWidth="1" horizontalDpi="300" verticalDpi="3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R107"/>
  <sheetViews>
    <sheetView zoomScalePageLayoutView="0" workbookViewId="0" topLeftCell="A21">
      <selection activeCell="C36" sqref="A1:C36"/>
    </sheetView>
  </sheetViews>
  <sheetFormatPr defaultColWidth="11.421875" defaultRowHeight="12.75"/>
  <cols>
    <col min="1" max="1" width="11.421875" style="78" customWidth="1"/>
    <col min="2" max="3" width="50.7109375" style="78" customWidth="1"/>
    <col min="4" max="4" width="11.421875" style="78" customWidth="1"/>
    <col min="5" max="5" width="7.8515625" style="79" customWidth="1"/>
    <col min="6" max="6" width="2.7109375" style="78" customWidth="1"/>
    <col min="7" max="7" width="4.7109375" style="78" customWidth="1"/>
    <col min="8" max="8" width="15.7109375" style="78" customWidth="1"/>
    <col min="9" max="9" width="11.421875" style="80" customWidth="1"/>
    <col min="10" max="18" width="0" style="78" hidden="1" customWidth="1"/>
    <col min="19" max="16384" width="11.421875" style="78" customWidth="1"/>
  </cols>
  <sheetData>
    <row r="1" spans="1:5" ht="12.75">
      <c r="A1" s="81" t="s">
        <v>2</v>
      </c>
      <c r="B1" s="150" t="s">
        <v>3</v>
      </c>
      <c r="C1" s="150"/>
      <c r="D1" s="83"/>
      <c r="E1" s="84"/>
    </row>
    <row r="2" spans="1:4" ht="12.75">
      <c r="A2" s="85" t="s">
        <v>4</v>
      </c>
      <c r="B2" s="151" t="s">
        <v>218</v>
      </c>
      <c r="C2" s="151"/>
      <c r="D2" s="86"/>
    </row>
    <row r="3" spans="1:4" ht="12.75">
      <c r="A3" s="81" t="s">
        <v>7</v>
      </c>
      <c r="B3" s="152">
        <v>44794</v>
      </c>
      <c r="C3" s="152"/>
      <c r="D3" s="86"/>
    </row>
    <row r="4" spans="1:5" ht="12.75">
      <c r="A4" s="82"/>
      <c r="B4" s="81"/>
      <c r="C4" s="87"/>
      <c r="D4" s="88"/>
      <c r="E4" s="89"/>
    </row>
    <row r="5" spans="1:5" ht="15">
      <c r="A5" s="153" t="str">
        <f>"Résultats "&amp;3eme!A6</f>
        <v>Résultats 3ème catégorie</v>
      </c>
      <c r="B5" s="153"/>
      <c r="C5" s="153"/>
      <c r="D5" s="90"/>
      <c r="E5" s="84"/>
    </row>
    <row r="6" spans="1:5" ht="21">
      <c r="A6" s="91"/>
      <c r="B6" s="91"/>
      <c r="C6" s="91"/>
      <c r="D6" s="92"/>
      <c r="E6" s="93"/>
    </row>
    <row r="7" spans="1:18" ht="12.75">
      <c r="A7" s="94" t="s">
        <v>219</v>
      </c>
      <c r="B7" s="95" t="s">
        <v>44</v>
      </c>
      <c r="C7" s="95" t="s">
        <v>4</v>
      </c>
      <c r="D7" s="96" t="s">
        <v>220</v>
      </c>
      <c r="E7" s="93" t="s">
        <v>221</v>
      </c>
      <c r="G7" s="97" t="s">
        <v>222</v>
      </c>
      <c r="H7" s="97" t="s">
        <v>223</v>
      </c>
      <c r="I7" s="97" t="s">
        <v>224</v>
      </c>
      <c r="J7" s="98" t="s">
        <v>225</v>
      </c>
      <c r="K7" s="98" t="s">
        <v>226</v>
      </c>
      <c r="L7" s="99" t="s">
        <v>227</v>
      </c>
      <c r="M7" s="99" t="s">
        <v>228</v>
      </c>
      <c r="N7" s="99" t="s">
        <v>229</v>
      </c>
      <c r="O7" s="99" t="s">
        <v>227</v>
      </c>
      <c r="P7" s="100"/>
      <c r="Q7" s="101" t="s">
        <v>230</v>
      </c>
      <c r="R7" s="102" t="s">
        <v>231</v>
      </c>
    </row>
    <row r="8" spans="1:18" ht="12.75">
      <c r="A8" s="103">
        <v>1</v>
      </c>
      <c r="B8" s="104" t="str">
        <f aca="true" t="shared" si="0" ref="B8:B34">IF(ISBLANK(D8),"",VLOOKUP(D8,Resultats_3eme_7,2,FALSE))</f>
        <v>HOUDOIRE EMMANUEL</v>
      </c>
      <c r="C8" s="104" t="str">
        <f>IF(ISBLANK(D8),"",(VLOOKUP(D8,3eme!$A$10:$D$40,3,FALSE))&amp;" ("&amp;(VLOOKUP(D8,3eme!$A$10:$D$40,4,FALSE))&amp;")")</f>
        <v>VC ETAMPES (91)</v>
      </c>
      <c r="D8" s="105">
        <v>125</v>
      </c>
      <c r="E8" s="106"/>
      <c r="G8" s="107">
        <f>3eme!A10</f>
        <v>101</v>
      </c>
      <c r="H8" s="108"/>
      <c r="I8" s="109" t="str">
        <f aca="true" t="shared" si="1" ref="I8:I39">VLOOKUP($O$8:$O$107,$Q$8:$R$16,2,FALSE)</f>
        <v>Non partant</v>
      </c>
      <c r="J8" s="100">
        <f>IF(3eme!B10=0,1,0)</f>
        <v>0</v>
      </c>
      <c r="K8" s="100">
        <f>IF(3eme!F10="X",0,5)</f>
        <v>5</v>
      </c>
      <c r="L8" s="100">
        <f aca="true" t="shared" si="2" ref="L8:L39">J8+K8</f>
        <v>5</v>
      </c>
      <c r="M8" s="100">
        <f aca="true" t="shared" si="3" ref="M8:M39">IF(SUM(J8:K8)=0,10,0)</f>
        <v>0</v>
      </c>
      <c r="N8" s="100">
        <f aca="true" t="shared" si="4" ref="N8:N39">IF(M8=10,COUNTIF($D$8:$D$107,G8),50)</f>
        <v>50</v>
      </c>
      <c r="O8" s="100">
        <f aca="true" t="shared" si="5" ref="O8:O39">L8+M8+N8</f>
        <v>55</v>
      </c>
      <c r="P8" s="100"/>
      <c r="Q8" s="110">
        <v>10</v>
      </c>
      <c r="R8" s="102" t="s">
        <v>232</v>
      </c>
    </row>
    <row r="9" spans="1:18" ht="12.75">
      <c r="A9" s="103">
        <v>2</v>
      </c>
      <c r="B9" s="104" t="str">
        <f t="shared" si="0"/>
        <v>PIECHACZ GILLES</v>
      </c>
      <c r="C9" s="104" t="str">
        <f>IF(ISBLANK(D9),"",(VLOOKUP(D9,3eme!$A$10:$D$40,3,FALSE))&amp;" ("&amp;(VLOOKUP(D9,3eme!$A$10:$D$40,4,FALSE))&amp;")")</f>
        <v>VC BEAUGENCY (45)</v>
      </c>
      <c r="D9" s="105">
        <v>112</v>
      </c>
      <c r="E9" s="111" t="str">
        <f>IF(COUNTIF($D$8:D9,D9)&gt;1,"Doublon"," ")</f>
        <v> </v>
      </c>
      <c r="G9" s="107">
        <f>3eme!A11</f>
        <v>102</v>
      </c>
      <c r="H9" s="108"/>
      <c r="I9" s="109" t="str">
        <f t="shared" si="1"/>
        <v>Non partant</v>
      </c>
      <c r="J9" s="100">
        <f>IF(3eme!B11=0,1,0)</f>
        <v>0</v>
      </c>
      <c r="K9" s="100">
        <f>IF(3eme!F11="X",0,5)</f>
        <v>5</v>
      </c>
      <c r="L9" s="100">
        <f t="shared" si="2"/>
        <v>5</v>
      </c>
      <c r="M9" s="100">
        <f t="shared" si="3"/>
        <v>0</v>
      </c>
      <c r="N9" s="100">
        <f t="shared" si="4"/>
        <v>50</v>
      </c>
      <c r="O9" s="100">
        <f t="shared" si="5"/>
        <v>55</v>
      </c>
      <c r="P9" s="100"/>
      <c r="Q9" s="110">
        <v>11</v>
      </c>
      <c r="R9" s="102" t="s">
        <v>234</v>
      </c>
    </row>
    <row r="10" spans="1:18" ht="12.75">
      <c r="A10" s="103">
        <v>3</v>
      </c>
      <c r="B10" s="104" t="str">
        <f t="shared" si="0"/>
        <v>DELUBAC NICOLAS</v>
      </c>
      <c r="C10" s="104" t="str">
        <f>IF(ISBLANK(D10),"",(VLOOKUP(D10,3eme!$A$10:$D$40,3,FALSE))&amp;" ("&amp;(VLOOKUP(D10,3eme!$A$10:$D$40,4,FALSE))&amp;")")</f>
        <v>TEAM PROGRESS (28)</v>
      </c>
      <c r="D10" s="105">
        <v>121</v>
      </c>
      <c r="E10" s="111" t="str">
        <f>IF(COUNTIF($D$8:D10,D10)&gt;1,"Doublon"," ")</f>
        <v> </v>
      </c>
      <c r="G10" s="107">
        <f>3eme!A12</f>
        <v>103</v>
      </c>
      <c r="H10" s="108"/>
      <c r="I10" s="109" t="str">
        <f t="shared" si="1"/>
        <v>Non partant</v>
      </c>
      <c r="J10" s="100">
        <f>IF(3eme!B12=0,1,0)</f>
        <v>0</v>
      </c>
      <c r="K10" s="100">
        <f>IF(3eme!F12="X",0,5)</f>
        <v>5</v>
      </c>
      <c r="L10" s="100">
        <f t="shared" si="2"/>
        <v>5</v>
      </c>
      <c r="M10" s="100">
        <f t="shared" si="3"/>
        <v>0</v>
      </c>
      <c r="N10" s="100">
        <f t="shared" si="4"/>
        <v>50</v>
      </c>
      <c r="O10" s="100">
        <f t="shared" si="5"/>
        <v>55</v>
      </c>
      <c r="P10" s="100"/>
      <c r="Q10" s="110">
        <v>12</v>
      </c>
      <c r="R10" s="102" t="s">
        <v>235</v>
      </c>
    </row>
    <row r="11" spans="1:18" ht="12.75">
      <c r="A11" s="103">
        <v>4</v>
      </c>
      <c r="B11" s="104" t="str">
        <f t="shared" si="0"/>
        <v>LE HEN BRUNO</v>
      </c>
      <c r="C11" s="104" t="str">
        <f>IF(ISBLANK(D11),"",(VLOOKUP(D11,3eme!$A$10:$D$40,3,FALSE))&amp;" ("&amp;(VLOOKUP(D11,3eme!$A$10:$D$40,4,FALSE))&amp;")")</f>
        <v>DREUX CC (28)</v>
      </c>
      <c r="D11" s="105">
        <v>116</v>
      </c>
      <c r="E11" s="111" t="str">
        <f>IF(COUNTIF($D$8:D11,D11)&gt;1,"Doublon"," ")</f>
        <v> </v>
      </c>
      <c r="G11" s="107">
        <f>3eme!A13</f>
        <v>104</v>
      </c>
      <c r="H11" s="108"/>
      <c r="I11" s="109" t="str">
        <f t="shared" si="1"/>
        <v>Non partant</v>
      </c>
      <c r="J11" s="100">
        <f>IF(3eme!B13=0,1,0)</f>
        <v>0</v>
      </c>
      <c r="K11" s="100">
        <f>IF(3eme!F13="X",0,5)</f>
        <v>5</v>
      </c>
      <c r="L11" s="100">
        <f t="shared" si="2"/>
        <v>5</v>
      </c>
      <c r="M11" s="100">
        <f t="shared" si="3"/>
        <v>0</v>
      </c>
      <c r="N11" s="100">
        <f t="shared" si="4"/>
        <v>50</v>
      </c>
      <c r="O11" s="100">
        <f t="shared" si="5"/>
        <v>55</v>
      </c>
      <c r="P11" s="100"/>
      <c r="Q11" s="110">
        <v>13</v>
      </c>
      <c r="R11" s="102" t="s">
        <v>235</v>
      </c>
    </row>
    <row r="12" spans="1:18" ht="12.75">
      <c r="A12" s="103">
        <v>5</v>
      </c>
      <c r="B12" s="104" t="str">
        <f t="shared" si="0"/>
        <v>MANCEAU SEBASTIEN</v>
      </c>
      <c r="C12" s="104" t="str">
        <f>IF(ISBLANK(D12),"",(VLOOKUP(D12,3eme!$A$10:$D$40,3,FALSE))&amp;" ("&amp;(VLOOKUP(D12,3eme!$A$10:$D$40,4,FALSE))&amp;")")</f>
        <v>A C VOVES (28)</v>
      </c>
      <c r="D12" s="105">
        <v>106</v>
      </c>
      <c r="E12" s="111" t="str">
        <f>IF(COUNTIF($D$8:D12,D12)&gt;1,"Doublon"," ")</f>
        <v> </v>
      </c>
      <c r="G12" s="107">
        <f>3eme!A14</f>
        <v>105</v>
      </c>
      <c r="H12" s="108"/>
      <c r="I12" s="109" t="str">
        <f t="shared" si="1"/>
        <v>Non partant</v>
      </c>
      <c r="J12" s="100">
        <f>IF(3eme!B14=0,1,0)</f>
        <v>0</v>
      </c>
      <c r="K12" s="100">
        <f>IF(3eme!F14="X",0,5)</f>
        <v>5</v>
      </c>
      <c r="L12" s="100">
        <f t="shared" si="2"/>
        <v>5</v>
      </c>
      <c r="M12" s="100">
        <f t="shared" si="3"/>
        <v>0</v>
      </c>
      <c r="N12" s="100">
        <f t="shared" si="4"/>
        <v>50</v>
      </c>
      <c r="O12" s="100">
        <f t="shared" si="5"/>
        <v>55</v>
      </c>
      <c r="P12" s="100"/>
      <c r="Q12" s="110">
        <v>14</v>
      </c>
      <c r="R12" s="102" t="s">
        <v>235</v>
      </c>
    </row>
    <row r="13" spans="1:18" ht="12.75">
      <c r="A13" s="103">
        <v>6</v>
      </c>
      <c r="B13" s="104" t="str">
        <f t="shared" si="0"/>
        <v>RAGACHE STEEVE</v>
      </c>
      <c r="C13" s="104" t="str">
        <f>IF(ISBLANK(D13),"",(VLOOKUP(D13,3eme!$A$10:$D$40,3,FALSE))&amp;" ("&amp;(VLOOKUP(D13,3eme!$A$10:$D$40,4,FALSE))&amp;")")</f>
        <v>MAINTENON (28)</v>
      </c>
      <c r="D13" s="105">
        <v>129</v>
      </c>
      <c r="E13" s="111" t="str">
        <f>IF(COUNTIF($D$8:D13,D13)&gt;1,"Doublon"," ")</f>
        <v> </v>
      </c>
      <c r="G13" s="107">
        <f>3eme!A15</f>
        <v>106</v>
      </c>
      <c r="H13" s="108"/>
      <c r="I13" s="109" t="str">
        <f t="shared" si="1"/>
        <v>Non partant</v>
      </c>
      <c r="J13" s="100">
        <f>IF(3eme!B15=0,1,0)</f>
        <v>0</v>
      </c>
      <c r="K13" s="100">
        <f>IF(3eme!F15="X",0,5)</f>
        <v>5</v>
      </c>
      <c r="L13" s="100">
        <f t="shared" si="2"/>
        <v>5</v>
      </c>
      <c r="M13" s="100">
        <f t="shared" si="3"/>
        <v>0</v>
      </c>
      <c r="N13" s="100">
        <f t="shared" si="4"/>
        <v>50</v>
      </c>
      <c r="O13" s="100">
        <f t="shared" si="5"/>
        <v>55</v>
      </c>
      <c r="P13" s="100"/>
      <c r="Q13" s="110">
        <v>15</v>
      </c>
      <c r="R13" s="102" t="s">
        <v>235</v>
      </c>
    </row>
    <row r="14" spans="1:18" ht="12.75">
      <c r="A14" s="103">
        <v>7</v>
      </c>
      <c r="B14" s="104" t="str">
        <f t="shared" si="0"/>
        <v>VANLAERES MICHAEL</v>
      </c>
      <c r="C14" s="104" t="str">
        <f>IF(ISBLANK(D14),"",(VLOOKUP(D14,3eme!$A$10:$D$40,3,FALSE))&amp;" ("&amp;(VLOOKUP(D14,3eme!$A$10:$D$40,4,FALSE))&amp;")")</f>
        <v>ANET VC (28)</v>
      </c>
      <c r="D14" s="105">
        <v>113</v>
      </c>
      <c r="E14" s="111" t="str">
        <f>IF(COUNTIF($D$8:D14,D14)&gt;1,"Doublon"," ")</f>
        <v> </v>
      </c>
      <c r="G14" s="107">
        <f>3eme!A16</f>
        <v>107</v>
      </c>
      <c r="H14" s="108"/>
      <c r="I14" s="109" t="str">
        <f t="shared" si="1"/>
        <v>Non partant</v>
      </c>
      <c r="J14" s="100">
        <f>IF(3eme!B16=0,1,0)</f>
        <v>0</v>
      </c>
      <c r="K14" s="100">
        <f>IF(3eme!F16="X",0,5)</f>
        <v>5</v>
      </c>
      <c r="L14" s="100">
        <f t="shared" si="2"/>
        <v>5</v>
      </c>
      <c r="M14" s="100">
        <f t="shared" si="3"/>
        <v>0</v>
      </c>
      <c r="N14" s="100">
        <f t="shared" si="4"/>
        <v>50</v>
      </c>
      <c r="O14" s="100">
        <f t="shared" si="5"/>
        <v>55</v>
      </c>
      <c r="P14" s="100"/>
      <c r="Q14" s="110">
        <v>16</v>
      </c>
      <c r="R14" s="102" t="s">
        <v>235</v>
      </c>
    </row>
    <row r="15" spans="1:18" ht="12.75">
      <c r="A15" s="103">
        <v>8</v>
      </c>
      <c r="B15" s="104" t="str">
        <f t="shared" si="0"/>
        <v>ROULOT GLENN</v>
      </c>
      <c r="C15" s="104" t="str">
        <f>IF(ISBLANK(D15),"",(VLOOKUP(D15,3eme!$A$10:$D$40,3,FALSE))&amp;" ("&amp;(VLOOKUP(D15,3eme!$A$10:$D$40,4,FALSE))&amp;")")</f>
        <v>DREUX CC (28)</v>
      </c>
      <c r="D15" s="105">
        <v>117</v>
      </c>
      <c r="E15" s="111" t="str">
        <f>IF(COUNTIF($D$8:D15,D15)&gt;1,"Doublon"," ")</f>
        <v> </v>
      </c>
      <c r="G15" s="107">
        <f>3eme!A17</f>
        <v>108</v>
      </c>
      <c r="H15" s="112"/>
      <c r="I15" s="109" t="str">
        <f t="shared" si="1"/>
        <v>Non partant</v>
      </c>
      <c r="J15" s="100">
        <f>IF(3eme!B17=0,1,0)</f>
        <v>0</v>
      </c>
      <c r="K15" s="100">
        <f>IF(3eme!F17="X",0,5)</f>
        <v>5</v>
      </c>
      <c r="L15" s="100">
        <f t="shared" si="2"/>
        <v>5</v>
      </c>
      <c r="M15" s="100">
        <f t="shared" si="3"/>
        <v>0</v>
      </c>
      <c r="N15" s="100">
        <f t="shared" si="4"/>
        <v>50</v>
      </c>
      <c r="O15" s="100">
        <f t="shared" si="5"/>
        <v>55</v>
      </c>
      <c r="P15" s="100"/>
      <c r="Q15" s="110">
        <v>55</v>
      </c>
      <c r="R15" s="102" t="s">
        <v>240</v>
      </c>
    </row>
    <row r="16" spans="1:18" ht="12.75">
      <c r="A16" s="103">
        <v>9</v>
      </c>
      <c r="B16" s="104" t="str">
        <f t="shared" si="0"/>
        <v>AULARD NICOLAS</v>
      </c>
      <c r="C16" s="104" t="str">
        <f>IF(ISBLANK(D16),"",(VLOOKUP(D16,3eme!$A$10:$D$40,3,FALSE))&amp;" ("&amp;(VLOOKUP(D16,3eme!$A$10:$D$40,4,FALSE))&amp;")")</f>
        <v>A C VOVES (28)</v>
      </c>
      <c r="D16" s="105">
        <v>102</v>
      </c>
      <c r="E16" s="111" t="str">
        <f>IF(COUNTIF($D$8:D16,D16)&gt;1,"Doublon"," ")</f>
        <v> </v>
      </c>
      <c r="G16" s="107">
        <f>3eme!A18</f>
        <v>109</v>
      </c>
      <c r="H16" s="108"/>
      <c r="I16" s="109" t="str">
        <f t="shared" si="1"/>
        <v>Non partant</v>
      </c>
      <c r="J16" s="100">
        <f>IF(3eme!B18=0,1,0)</f>
        <v>0</v>
      </c>
      <c r="K16" s="100">
        <f>IF(3eme!F18="X",0,5)</f>
        <v>5</v>
      </c>
      <c r="L16" s="100">
        <f t="shared" si="2"/>
        <v>5</v>
      </c>
      <c r="M16" s="100">
        <f t="shared" si="3"/>
        <v>0</v>
      </c>
      <c r="N16" s="100">
        <f t="shared" si="4"/>
        <v>50</v>
      </c>
      <c r="O16" s="100">
        <f t="shared" si="5"/>
        <v>55</v>
      </c>
      <c r="P16" s="100"/>
      <c r="Q16" s="110">
        <v>56</v>
      </c>
      <c r="R16" s="102" t="s">
        <v>241</v>
      </c>
    </row>
    <row r="17" spans="1:16" ht="12.75">
      <c r="A17" s="103">
        <v>10</v>
      </c>
      <c r="B17" s="104" t="str">
        <f t="shared" si="0"/>
        <v>DURANTI YANNICK</v>
      </c>
      <c r="C17" s="104" t="str">
        <f>IF(ISBLANK(D17),"",(VLOOKUP(D17,3eme!$A$10:$D$40,3,FALSE))&amp;" ("&amp;(VLOOKUP(D17,3eme!$A$10:$D$40,4,FALSE))&amp;")")</f>
        <v>SAINT PIERRE DU PERRAY (91)</v>
      </c>
      <c r="D17" s="105">
        <v>122</v>
      </c>
      <c r="E17" s="111" t="str">
        <f>IF(COUNTIF($D$8:D17,D17)&gt;1,"Doublon"," ")</f>
        <v> </v>
      </c>
      <c r="G17" s="107">
        <f>3eme!A19</f>
        <v>110</v>
      </c>
      <c r="H17" s="108"/>
      <c r="I17" s="109" t="str">
        <f t="shared" si="1"/>
        <v>Non partant</v>
      </c>
      <c r="J17" s="100">
        <f>IF(3eme!B19=0,1,0)</f>
        <v>0</v>
      </c>
      <c r="K17" s="100">
        <f>IF(3eme!F19="X",0,5)</f>
        <v>5</v>
      </c>
      <c r="L17" s="100">
        <f t="shared" si="2"/>
        <v>5</v>
      </c>
      <c r="M17" s="100">
        <f t="shared" si="3"/>
        <v>0</v>
      </c>
      <c r="N17" s="100">
        <f t="shared" si="4"/>
        <v>50</v>
      </c>
      <c r="O17" s="100">
        <f t="shared" si="5"/>
        <v>55</v>
      </c>
      <c r="P17" s="100"/>
    </row>
    <row r="18" spans="1:17" ht="12.75">
      <c r="A18" s="103">
        <v>11</v>
      </c>
      <c r="B18" s="104" t="str">
        <f t="shared" si="0"/>
        <v>FOURNIER CEDRIC</v>
      </c>
      <c r="C18" s="104" t="str">
        <f>IF(ISBLANK(D18),"",(VLOOKUP(D18,3eme!$A$10:$D$40,3,FALSE))&amp;" ("&amp;(VLOOKUP(D18,3eme!$A$10:$D$40,4,FALSE))&amp;")")</f>
        <v>DREUX CC (28)</v>
      </c>
      <c r="D18" s="105">
        <v>115</v>
      </c>
      <c r="E18" s="111" t="str">
        <f>IF(COUNTIF($D$8:D18,D18)&gt;1,"Doublon"," ")</f>
        <v> </v>
      </c>
      <c r="G18" s="107">
        <f>3eme!A20</f>
        <v>111</v>
      </c>
      <c r="H18" s="108"/>
      <c r="I18" s="109" t="str">
        <f t="shared" si="1"/>
        <v>Non partant</v>
      </c>
      <c r="J18" s="100">
        <f>IF(3eme!B20=0,1,0)</f>
        <v>0</v>
      </c>
      <c r="K18" s="100">
        <f>IF(3eme!F20="X",0,5)</f>
        <v>5</v>
      </c>
      <c r="L18" s="100">
        <f t="shared" si="2"/>
        <v>5</v>
      </c>
      <c r="M18" s="100">
        <f t="shared" si="3"/>
        <v>0</v>
      </c>
      <c r="N18" s="100">
        <f t="shared" si="4"/>
        <v>50</v>
      </c>
      <c r="O18" s="100">
        <f t="shared" si="5"/>
        <v>55</v>
      </c>
      <c r="P18" s="100"/>
      <c r="Q18" s="100"/>
    </row>
    <row r="19" spans="1:17" ht="12.75">
      <c r="A19" s="103">
        <v>12</v>
      </c>
      <c r="B19" s="104" t="str">
        <f t="shared" si="0"/>
        <v>BEAUDOUIN CHRISTOPHE</v>
      </c>
      <c r="C19" s="104" t="str">
        <f>IF(ISBLANK(D19),"",(VLOOKUP(D19,3eme!$A$10:$D$40,3,FALSE))&amp;" ("&amp;(VLOOKUP(D19,3eme!$A$10:$D$40,4,FALSE))&amp;")")</f>
        <v>VC BEAUGENCY (45)</v>
      </c>
      <c r="D19" s="105">
        <v>108</v>
      </c>
      <c r="E19" s="111" t="str">
        <f>IF(COUNTIF($D$8:D19,D19)&gt;1,"Doublon"," ")</f>
        <v> </v>
      </c>
      <c r="G19" s="107">
        <f>3eme!A21</f>
        <v>112</v>
      </c>
      <c r="H19" s="108"/>
      <c r="I19" s="109" t="str">
        <f t="shared" si="1"/>
        <v>Non partant</v>
      </c>
      <c r="J19" s="100">
        <f>IF(3eme!B21=0,1,0)</f>
        <v>0</v>
      </c>
      <c r="K19" s="100">
        <f>IF(3eme!F21="X",0,5)</f>
        <v>5</v>
      </c>
      <c r="L19" s="100">
        <f t="shared" si="2"/>
        <v>5</v>
      </c>
      <c r="M19" s="100">
        <f t="shared" si="3"/>
        <v>0</v>
      </c>
      <c r="N19" s="100">
        <f t="shared" si="4"/>
        <v>50</v>
      </c>
      <c r="O19" s="100">
        <f t="shared" si="5"/>
        <v>55</v>
      </c>
      <c r="P19" s="100"/>
      <c r="Q19" s="100"/>
    </row>
    <row r="20" spans="1:17" ht="12.75">
      <c r="A20" s="103">
        <v>13</v>
      </c>
      <c r="B20" s="104" t="str">
        <f t="shared" si="0"/>
        <v>LHERMITTE BRUNO</v>
      </c>
      <c r="C20" s="104" t="str">
        <f>IF(ISBLANK(D20),"",(VLOOKUP(D20,3eme!$A$10:$D$40,3,FALSE))&amp;" ("&amp;(VLOOKUP(D20,3eme!$A$10:$D$40,4,FALSE))&amp;")")</f>
        <v>A C VOVES (28)</v>
      </c>
      <c r="D20" s="105">
        <v>103</v>
      </c>
      <c r="E20" s="111" t="str">
        <f>IF(COUNTIF($D$8:D20,D20)&gt;1,"Doublon"," ")</f>
        <v> </v>
      </c>
      <c r="G20" s="107">
        <f>3eme!A22</f>
        <v>113</v>
      </c>
      <c r="H20" s="108"/>
      <c r="I20" s="109" t="str">
        <f t="shared" si="1"/>
        <v>Non partant</v>
      </c>
      <c r="J20" s="100">
        <f>IF(3eme!B22=0,1,0)</f>
        <v>0</v>
      </c>
      <c r="K20" s="100">
        <f>IF(3eme!F22="X",0,5)</f>
        <v>5</v>
      </c>
      <c r="L20" s="100">
        <f t="shared" si="2"/>
        <v>5</v>
      </c>
      <c r="M20" s="100">
        <f t="shared" si="3"/>
        <v>0</v>
      </c>
      <c r="N20" s="100">
        <f t="shared" si="4"/>
        <v>50</v>
      </c>
      <c r="O20" s="100">
        <f t="shared" si="5"/>
        <v>55</v>
      </c>
      <c r="P20" s="100"/>
      <c r="Q20" s="100"/>
    </row>
    <row r="21" spans="1:17" ht="12.75">
      <c r="A21" s="103">
        <v>14</v>
      </c>
      <c r="B21" s="104" t="str">
        <f t="shared" si="0"/>
        <v>SANI DANIEL</v>
      </c>
      <c r="C21" s="104" t="str">
        <f>IF(ISBLANK(D21),"",(VLOOKUP(D21,3eme!$A$10:$D$40,3,FALSE))&amp;" ("&amp;(VLOOKUP(D21,3eme!$A$10:$D$40,4,FALSE))&amp;")")</f>
        <v>VCM  MARSEILLE (13)</v>
      </c>
      <c r="D21" s="105">
        <v>131</v>
      </c>
      <c r="E21" s="111" t="str">
        <f>IF(COUNTIF($D$8:D21,D21)&gt;1,"Doublon"," ")</f>
        <v> </v>
      </c>
      <c r="G21" s="107">
        <f>3eme!A23</f>
        <v>114</v>
      </c>
      <c r="H21" s="108"/>
      <c r="I21" s="109" t="str">
        <f t="shared" si="1"/>
        <v>Non partant</v>
      </c>
      <c r="J21" s="100">
        <f>IF(3eme!B23=0,1,0)</f>
        <v>0</v>
      </c>
      <c r="K21" s="100">
        <f>IF(3eme!F23="X",0,5)</f>
        <v>5</v>
      </c>
      <c r="L21" s="100">
        <f t="shared" si="2"/>
        <v>5</v>
      </c>
      <c r="M21" s="100">
        <f t="shared" si="3"/>
        <v>0</v>
      </c>
      <c r="N21" s="100">
        <f t="shared" si="4"/>
        <v>50</v>
      </c>
      <c r="O21" s="100">
        <f t="shared" si="5"/>
        <v>55</v>
      </c>
      <c r="P21" s="100"/>
      <c r="Q21" s="100"/>
    </row>
    <row r="22" spans="1:17" ht="12.75">
      <c r="A22" s="103">
        <v>15</v>
      </c>
      <c r="B22" s="104" t="str">
        <f t="shared" si="0"/>
        <v>DESCARTES BRUNO</v>
      </c>
      <c r="C22" s="104" t="str">
        <f>IF(ISBLANK(D22),"",(VLOOKUP(D22,3eme!$A$10:$D$40,3,FALSE))&amp;" ("&amp;(VLOOKUP(D22,3eme!$A$10:$D$40,4,FALSE))&amp;")")</f>
        <v>VC BEAUGENCY (45)</v>
      </c>
      <c r="D22" s="105">
        <v>110</v>
      </c>
      <c r="E22" s="111" t="str">
        <f>IF(COUNTIF($D$8:D22,D22)&gt;1,"Doublon"," ")</f>
        <v> </v>
      </c>
      <c r="G22" s="107">
        <f>3eme!A24</f>
        <v>115</v>
      </c>
      <c r="H22" s="108"/>
      <c r="I22" s="109" t="str">
        <f t="shared" si="1"/>
        <v>Non partant</v>
      </c>
      <c r="J22" s="100">
        <f>IF(3eme!B24=0,1,0)</f>
        <v>0</v>
      </c>
      <c r="K22" s="100">
        <f>IF(3eme!F24="X",0,5)</f>
        <v>5</v>
      </c>
      <c r="L22" s="100">
        <f t="shared" si="2"/>
        <v>5</v>
      </c>
      <c r="M22" s="100">
        <f t="shared" si="3"/>
        <v>0</v>
      </c>
      <c r="N22" s="100">
        <f t="shared" si="4"/>
        <v>50</v>
      </c>
      <c r="O22" s="100">
        <f t="shared" si="5"/>
        <v>55</v>
      </c>
      <c r="P22" s="100"/>
      <c r="Q22" s="100"/>
    </row>
    <row r="23" spans="1:17" ht="12.75">
      <c r="A23" s="103">
        <v>16</v>
      </c>
      <c r="B23" s="104" t="str">
        <f t="shared" si="0"/>
        <v>HUET JONATHAN</v>
      </c>
      <c r="C23" s="104" t="str">
        <f>IF(ISBLANK(D23),"",(VLOOKUP(D23,3eme!$A$10:$D$40,3,FALSE))&amp;" ("&amp;(VLOOKUP(D23,3eme!$A$10:$D$40,4,FALSE))&amp;")")</f>
        <v>A C VOVES (28)</v>
      </c>
      <c r="D23" s="105">
        <v>118</v>
      </c>
      <c r="E23" s="111" t="str">
        <f>IF(COUNTIF($D$8:D23,D23)&gt;1,"Doublon"," ")</f>
        <v> </v>
      </c>
      <c r="G23" s="107">
        <f>3eme!A25</f>
        <v>116</v>
      </c>
      <c r="H23" s="108"/>
      <c r="I23" s="109" t="str">
        <f t="shared" si="1"/>
        <v>Non partant</v>
      </c>
      <c r="J23" s="100">
        <f>IF(3eme!B25=0,1,0)</f>
        <v>0</v>
      </c>
      <c r="K23" s="100">
        <f>IF(3eme!F25="X",0,5)</f>
        <v>5</v>
      </c>
      <c r="L23" s="100">
        <f t="shared" si="2"/>
        <v>5</v>
      </c>
      <c r="M23" s="100">
        <f t="shared" si="3"/>
        <v>0</v>
      </c>
      <c r="N23" s="100">
        <f t="shared" si="4"/>
        <v>50</v>
      </c>
      <c r="O23" s="100">
        <f t="shared" si="5"/>
        <v>55</v>
      </c>
      <c r="P23" s="100"/>
      <c r="Q23" s="100"/>
    </row>
    <row r="24" spans="1:17" ht="12.75">
      <c r="A24" s="103">
        <v>17</v>
      </c>
      <c r="B24" s="104" t="str">
        <f t="shared" si="0"/>
        <v>DE BELDER FRANCOIS</v>
      </c>
      <c r="C24" s="104" t="str">
        <f>IF(ISBLANK(D24),"",(VLOOKUP(D24,3eme!$A$10:$D$40,3,FALSE))&amp;" ("&amp;(VLOOKUP(D24,3eme!$A$10:$D$40,4,FALSE))&amp;")")</f>
        <v>A C VOVES (28)</v>
      </c>
      <c r="D24" s="105">
        <v>120</v>
      </c>
      <c r="E24" s="111" t="str">
        <f>IF(COUNTIF($D$8:D24,D24)&gt;1,"Doublon"," ")</f>
        <v> </v>
      </c>
      <c r="G24" s="107">
        <f>3eme!A26</f>
        <v>117</v>
      </c>
      <c r="H24" s="108"/>
      <c r="I24" s="109" t="str">
        <f t="shared" si="1"/>
        <v>Non partant</v>
      </c>
      <c r="J24" s="100">
        <f>IF(3eme!B26=0,1,0)</f>
        <v>0</v>
      </c>
      <c r="K24" s="100">
        <f>IF(3eme!F26="X",0,5)</f>
        <v>5</v>
      </c>
      <c r="L24" s="100">
        <f t="shared" si="2"/>
        <v>5</v>
      </c>
      <c r="M24" s="100">
        <f t="shared" si="3"/>
        <v>0</v>
      </c>
      <c r="N24" s="100">
        <f t="shared" si="4"/>
        <v>50</v>
      </c>
      <c r="O24" s="100">
        <f t="shared" si="5"/>
        <v>55</v>
      </c>
      <c r="P24" s="100"/>
      <c r="Q24" s="100"/>
    </row>
    <row r="25" spans="1:17" ht="12.75">
      <c r="A25" s="103">
        <v>18</v>
      </c>
      <c r="B25" s="104" t="str">
        <f t="shared" si="0"/>
        <v>HERNANDEZ JP</v>
      </c>
      <c r="C25" s="104" t="str">
        <f>IF(ISBLANK(D25),"",(VLOOKUP(D25,3eme!$A$10:$D$40,3,FALSE))&amp;" ("&amp;(VLOOKUP(D25,3eme!$A$10:$D$40,4,FALSE))&amp;")")</f>
        <v>AMICALE DE NEUVILLE (45)</v>
      </c>
      <c r="D25" s="105">
        <v>128</v>
      </c>
      <c r="E25" s="111" t="s">
        <v>135</v>
      </c>
      <c r="G25" s="107">
        <f>3eme!A27</f>
        <v>118</v>
      </c>
      <c r="H25" s="108"/>
      <c r="I25" s="109" t="str">
        <f t="shared" si="1"/>
        <v>Non partant</v>
      </c>
      <c r="J25" s="100">
        <f>IF(3eme!B27=0,1,0)</f>
        <v>0</v>
      </c>
      <c r="K25" s="100">
        <f>IF(3eme!F27="X",0,5)</f>
        <v>5</v>
      </c>
      <c r="L25" s="100">
        <f t="shared" si="2"/>
        <v>5</v>
      </c>
      <c r="M25" s="100">
        <f t="shared" si="3"/>
        <v>0</v>
      </c>
      <c r="N25" s="100">
        <f t="shared" si="4"/>
        <v>50</v>
      </c>
      <c r="O25" s="100">
        <f t="shared" si="5"/>
        <v>55</v>
      </c>
      <c r="P25" s="100"/>
      <c r="Q25" s="100"/>
    </row>
    <row r="26" spans="1:17" ht="12.75">
      <c r="A26" s="103">
        <v>19</v>
      </c>
      <c r="B26" s="104" t="str">
        <f t="shared" si="0"/>
        <v>MERLAEN PATRICK</v>
      </c>
      <c r="C26" s="104" t="str">
        <f>IF(ISBLANK(D26),"",(VLOOKUP(D26,3eme!$A$10:$D$40,3,FALSE))&amp;" ("&amp;(VLOOKUP(D26,3eme!$A$10:$D$40,4,FALSE))&amp;")")</f>
        <v>BEAUMONT (45)</v>
      </c>
      <c r="D26" s="105">
        <v>127</v>
      </c>
      <c r="E26" s="111" t="str">
        <f>IF(COUNTIF($D$8:D26,D26)&gt;1,"Doublon"," ")</f>
        <v> </v>
      </c>
      <c r="G26" s="107">
        <f>3eme!A28</f>
        <v>119</v>
      </c>
      <c r="H26" s="108"/>
      <c r="I26" s="109" t="str">
        <f t="shared" si="1"/>
        <v>Non partant</v>
      </c>
      <c r="J26" s="100">
        <f>IF(3eme!B28=0,1,0)</f>
        <v>0</v>
      </c>
      <c r="K26" s="100">
        <f>IF(3eme!F28="X",0,5)</f>
        <v>5</v>
      </c>
      <c r="L26" s="100">
        <f t="shared" si="2"/>
        <v>5</v>
      </c>
      <c r="M26" s="100">
        <f t="shared" si="3"/>
        <v>0</v>
      </c>
      <c r="N26" s="100">
        <f t="shared" si="4"/>
        <v>50</v>
      </c>
      <c r="O26" s="100">
        <f t="shared" si="5"/>
        <v>55</v>
      </c>
      <c r="P26" s="100"/>
      <c r="Q26" s="100"/>
    </row>
    <row r="27" spans="1:17" ht="12.75">
      <c r="A27" s="103">
        <v>20</v>
      </c>
      <c r="B27" s="104" t="str">
        <f t="shared" si="0"/>
        <v>DUPIRE PHILIPPE</v>
      </c>
      <c r="C27" s="104" t="str">
        <f>IF(ISBLANK(D27),"",(VLOOKUP(D27,3eme!$A$10:$D$40,3,FALSE))&amp;" ("&amp;(VLOOKUP(D27,3eme!$A$10:$D$40,4,FALSE))&amp;")")</f>
        <v>VC BEAUGENCY (45)</v>
      </c>
      <c r="D27" s="105">
        <v>111</v>
      </c>
      <c r="E27" s="111" t="str">
        <f>IF(COUNTIF($D$8:D27,D27)&gt;1,"Doublon"," ")</f>
        <v> </v>
      </c>
      <c r="G27" s="107">
        <f>3eme!A29</f>
        <v>120</v>
      </c>
      <c r="H27" s="108"/>
      <c r="I27" s="109" t="str">
        <f t="shared" si="1"/>
        <v>Non partant</v>
      </c>
      <c r="J27" s="100">
        <f>IF(3eme!B29=0,1,0)</f>
        <v>0</v>
      </c>
      <c r="K27" s="100">
        <f>IF(3eme!F29="X",0,5)</f>
        <v>5</v>
      </c>
      <c r="L27" s="100">
        <f t="shared" si="2"/>
        <v>5</v>
      </c>
      <c r="M27" s="100">
        <f t="shared" si="3"/>
        <v>0</v>
      </c>
      <c r="N27" s="100">
        <f t="shared" si="4"/>
        <v>50</v>
      </c>
      <c r="O27" s="100">
        <f t="shared" si="5"/>
        <v>55</v>
      </c>
      <c r="P27" s="100"/>
      <c r="Q27" s="100"/>
    </row>
    <row r="28" spans="1:17" ht="12.75">
      <c r="A28" s="103">
        <v>21</v>
      </c>
      <c r="B28" s="104" t="str">
        <f t="shared" si="0"/>
        <v>BISAULT MIGUEL</v>
      </c>
      <c r="C28" s="104" t="str">
        <f>IF(ISBLANK(D28),"",(VLOOKUP(D28,3eme!$A$10:$D$40,3,FALSE))&amp;" ("&amp;(VLOOKUP(D28,3eme!$A$10:$D$40,4,FALSE))&amp;")")</f>
        <v>AMICALE DE NEUVILLE (45)</v>
      </c>
      <c r="D28" s="105">
        <v>126</v>
      </c>
      <c r="E28" s="111" t="str">
        <f>IF(COUNTIF($D$8:D28,D28)&gt;1,"Doublon"," ")</f>
        <v> </v>
      </c>
      <c r="G28" s="107">
        <f>3eme!A30</f>
        <v>121</v>
      </c>
      <c r="H28" s="108"/>
      <c r="I28" s="109" t="str">
        <f t="shared" si="1"/>
        <v>Non partant</v>
      </c>
      <c r="J28" s="100">
        <f>IF(3eme!B30=0,1,0)</f>
        <v>0</v>
      </c>
      <c r="K28" s="100">
        <f>IF(3eme!F30="X",0,5)</f>
        <v>5</v>
      </c>
      <c r="L28" s="100">
        <f t="shared" si="2"/>
        <v>5</v>
      </c>
      <c r="M28" s="100">
        <f t="shared" si="3"/>
        <v>0</v>
      </c>
      <c r="N28" s="100">
        <f t="shared" si="4"/>
        <v>50</v>
      </c>
      <c r="O28" s="100">
        <f t="shared" si="5"/>
        <v>55</v>
      </c>
      <c r="P28" s="100"/>
      <c r="Q28" s="100"/>
    </row>
    <row r="29" spans="1:17" ht="12.75">
      <c r="A29" s="103">
        <v>22</v>
      </c>
      <c r="B29" s="104" t="str">
        <f t="shared" si="0"/>
        <v>MINAULT SABRINA</v>
      </c>
      <c r="C29" s="104" t="str">
        <f>IF(ISBLANK(D29),"",(VLOOKUP(D29,3eme!$A$10:$D$40,3,FALSE))&amp;" ("&amp;(VLOOKUP(D29,3eme!$A$10:$D$40,4,FALSE))&amp;")")</f>
        <v>AC SUD 28 (28)</v>
      </c>
      <c r="D29" s="105">
        <v>119</v>
      </c>
      <c r="E29" s="111" t="str">
        <f>IF(COUNTIF($D$8:D29,D29)&gt;1,"Doublon"," ")</f>
        <v> </v>
      </c>
      <c r="G29" s="107">
        <f>3eme!A31</f>
        <v>122</v>
      </c>
      <c r="H29" s="108"/>
      <c r="I29" s="109" t="str">
        <f t="shared" si="1"/>
        <v>Non partant</v>
      </c>
      <c r="J29" s="100">
        <f>IF(3eme!B31=0,1,0)</f>
        <v>0</v>
      </c>
      <c r="K29" s="100">
        <f>IF(3eme!F31="X",0,5)</f>
        <v>5</v>
      </c>
      <c r="L29" s="100">
        <f t="shared" si="2"/>
        <v>5</v>
      </c>
      <c r="M29" s="100">
        <f t="shared" si="3"/>
        <v>0</v>
      </c>
      <c r="N29" s="100">
        <f t="shared" si="4"/>
        <v>50</v>
      </c>
      <c r="O29" s="100">
        <f t="shared" si="5"/>
        <v>55</v>
      </c>
      <c r="P29" s="100"/>
      <c r="Q29" s="100"/>
    </row>
    <row r="30" spans="1:17" ht="12.75">
      <c r="A30" s="103">
        <v>23</v>
      </c>
      <c r="B30" s="104" t="str">
        <f t="shared" si="0"/>
        <v>BEZANNIER FRANCK</v>
      </c>
      <c r="C30" s="104" t="str">
        <f>IF(ISBLANK(D30),"",(VLOOKUP(D30,3eme!$A$10:$D$40,3,FALSE))&amp;" ("&amp;(VLOOKUP(D30,3eme!$A$10:$D$40,4,FALSE))&amp;")")</f>
        <v>A C VOVES (28)</v>
      </c>
      <c r="D30" s="105">
        <v>107</v>
      </c>
      <c r="E30" s="111" t="str">
        <f>IF(COUNTIF($D$8:D30,D30)&gt;1,"Doublon"," ")</f>
        <v> </v>
      </c>
      <c r="G30" s="107">
        <f>3eme!A32</f>
        <v>123</v>
      </c>
      <c r="H30" s="108"/>
      <c r="I30" s="109" t="str">
        <f t="shared" si="1"/>
        <v>Non partant</v>
      </c>
      <c r="J30" s="100">
        <f>IF(3eme!B32=0,1,0)</f>
        <v>0</v>
      </c>
      <c r="K30" s="100">
        <f>IF(3eme!F32="X",0,5)</f>
        <v>5</v>
      </c>
      <c r="L30" s="100">
        <f t="shared" si="2"/>
        <v>5</v>
      </c>
      <c r="M30" s="100">
        <f t="shared" si="3"/>
        <v>0</v>
      </c>
      <c r="N30" s="100">
        <f t="shared" si="4"/>
        <v>50</v>
      </c>
      <c r="O30" s="100">
        <f t="shared" si="5"/>
        <v>55</v>
      </c>
      <c r="P30" s="100"/>
      <c r="Q30" s="100"/>
    </row>
    <row r="31" spans="1:17" ht="12.75">
      <c r="A31" s="103">
        <v>24</v>
      </c>
      <c r="B31" s="104" t="str">
        <f t="shared" si="0"/>
        <v>FEVRIER DOMINIQUE</v>
      </c>
      <c r="C31" s="104" t="str">
        <f>IF(ISBLANK(D31),"",(VLOOKUP(D31,3eme!$A$10:$D$40,3,FALSE))&amp;" ("&amp;(VLOOKUP(D31,3eme!$A$10:$D$40,4,FALSE))&amp;")")</f>
        <v>CLUB CYCLISTE MENNECY VILLEROY (91)</v>
      </c>
      <c r="D31" s="105">
        <v>123</v>
      </c>
      <c r="E31" s="111" t="str">
        <f>IF(COUNTIF($D$8:D31,D31)&gt;1,"Doublon"," ")</f>
        <v> </v>
      </c>
      <c r="G31" s="107">
        <f>3eme!A33</f>
        <v>124</v>
      </c>
      <c r="H31" s="108"/>
      <c r="I31" s="109" t="str">
        <f t="shared" si="1"/>
        <v>Non partant</v>
      </c>
      <c r="J31" s="100">
        <f>IF(3eme!B33=0,1,0)</f>
        <v>0</v>
      </c>
      <c r="K31" s="100">
        <f>IF(3eme!F33="X",0,5)</f>
        <v>5</v>
      </c>
      <c r="L31" s="100">
        <f t="shared" si="2"/>
        <v>5</v>
      </c>
      <c r="M31" s="100">
        <f t="shared" si="3"/>
        <v>0</v>
      </c>
      <c r="N31" s="100">
        <f t="shared" si="4"/>
        <v>50</v>
      </c>
      <c r="O31" s="100">
        <f t="shared" si="5"/>
        <v>55</v>
      </c>
      <c r="P31" s="100"/>
      <c r="Q31" s="100"/>
    </row>
    <row r="32" spans="1:17" ht="12.75">
      <c r="A32" s="103">
        <v>25</v>
      </c>
      <c r="B32" s="104" t="str">
        <f t="shared" si="0"/>
        <v>LECOCQ FRANCOIS</v>
      </c>
      <c r="C32" s="104" t="str">
        <f>IF(ISBLANK(D32),"",(VLOOKUP(D32,3eme!$A$10:$D$40,3,FALSE))&amp;" ("&amp;(VLOOKUP(D32,3eme!$A$10:$D$40,4,FALSE))&amp;")")</f>
        <v>A C VOVES (28)</v>
      </c>
      <c r="D32" s="105">
        <v>104</v>
      </c>
      <c r="E32" s="111" t="str">
        <f>IF(COUNTIF($D$8:D32,D32)&gt;1,"Doublon"," ")</f>
        <v> </v>
      </c>
      <c r="G32" s="107">
        <f>3eme!A34</f>
        <v>125</v>
      </c>
      <c r="H32" s="108"/>
      <c r="I32" s="109" t="str">
        <f t="shared" si="1"/>
        <v>Non partant</v>
      </c>
      <c r="J32" s="100">
        <f>IF(3eme!B34=0,1,0)</f>
        <v>0</v>
      </c>
      <c r="K32" s="100">
        <f>IF(3eme!F34="X",0,5)</f>
        <v>5</v>
      </c>
      <c r="L32" s="100">
        <f t="shared" si="2"/>
        <v>5</v>
      </c>
      <c r="M32" s="100">
        <f t="shared" si="3"/>
        <v>0</v>
      </c>
      <c r="N32" s="100">
        <f t="shared" si="4"/>
        <v>50</v>
      </c>
      <c r="O32" s="100">
        <f t="shared" si="5"/>
        <v>55</v>
      </c>
      <c r="P32" s="100"/>
      <c r="Q32" s="100"/>
    </row>
    <row r="33" spans="1:17" ht="12.75">
      <c r="A33" s="103">
        <v>26</v>
      </c>
      <c r="B33" s="104" t="str">
        <f t="shared" si="0"/>
        <v>PETIT SYLVAIN</v>
      </c>
      <c r="C33" s="104" t="str">
        <f>IF(ISBLANK(D33),"",(VLOOKUP(D33,3eme!$A$10:$D$40,3,FALSE))&amp;" ("&amp;(VLOOKUP(D33,3eme!$A$10:$D$40,4,FALSE))&amp;")")</f>
        <v>A C VOVES (28)</v>
      </c>
      <c r="D33" s="105">
        <v>101</v>
      </c>
      <c r="E33" s="111" t="str">
        <f>IF(COUNTIF($D$8:D33,D33)&gt;1,"Doublon"," ")</f>
        <v> </v>
      </c>
      <c r="G33" s="107">
        <f>3eme!A35</f>
        <v>126</v>
      </c>
      <c r="H33" s="108"/>
      <c r="I33" s="109" t="str">
        <f t="shared" si="1"/>
        <v>Non partant</v>
      </c>
      <c r="J33" s="100">
        <f>IF(3eme!B35=0,1,0)</f>
        <v>0</v>
      </c>
      <c r="K33" s="100">
        <f>IF(3eme!F35="X",0,5)</f>
        <v>5</v>
      </c>
      <c r="L33" s="100">
        <f t="shared" si="2"/>
        <v>5</v>
      </c>
      <c r="M33" s="100">
        <f t="shared" si="3"/>
        <v>0</v>
      </c>
      <c r="N33" s="100">
        <f t="shared" si="4"/>
        <v>50</v>
      </c>
      <c r="O33" s="100">
        <f t="shared" si="5"/>
        <v>55</v>
      </c>
      <c r="P33" s="100"/>
      <c r="Q33" s="100"/>
    </row>
    <row r="34" spans="1:17" ht="12.75">
      <c r="A34" s="103">
        <v>27</v>
      </c>
      <c r="B34" s="104" t="str">
        <f t="shared" si="0"/>
        <v>NAVET LAURENT</v>
      </c>
      <c r="C34" s="104" t="str">
        <f>IF(ISBLANK(D34),"",(VLOOKUP(D34,3eme!$A$10:$D$40,3,FALSE))&amp;" ("&amp;(VLOOKUP(D34,3eme!$A$10:$D$40,4,FALSE))&amp;")")</f>
        <v>A C VOVES (28)</v>
      </c>
      <c r="D34" s="105">
        <v>105</v>
      </c>
      <c r="E34" s="111" t="str">
        <f>IF(COUNTIF($D$8:D34,D34)&gt;1,"Doublon"," ")</f>
        <v> </v>
      </c>
      <c r="G34" s="107">
        <f>3eme!A36</f>
        <v>127</v>
      </c>
      <c r="H34" s="108"/>
      <c r="I34" s="109" t="str">
        <f t="shared" si="1"/>
        <v>Non partant</v>
      </c>
      <c r="J34" s="100">
        <f>IF(3eme!B36=0,1,0)</f>
        <v>0</v>
      </c>
      <c r="K34" s="100">
        <f>IF(3eme!F36="X",0,5)</f>
        <v>5</v>
      </c>
      <c r="L34" s="100">
        <f t="shared" si="2"/>
        <v>5</v>
      </c>
      <c r="M34" s="100">
        <f t="shared" si="3"/>
        <v>0</v>
      </c>
      <c r="N34" s="100">
        <f t="shared" si="4"/>
        <v>50</v>
      </c>
      <c r="O34" s="100">
        <f t="shared" si="5"/>
        <v>55</v>
      </c>
      <c r="P34" s="100"/>
      <c r="Q34" s="100"/>
    </row>
    <row r="35" spans="1:17" ht="12.75">
      <c r="A35" s="103">
        <v>28</v>
      </c>
      <c r="B35" s="104"/>
      <c r="C35" s="104" t="str">
        <f>IF(ISBLANK(D35),"",(VLOOKUP(D35,3eme!$A$10:$D$40,3,FALSE))&amp;" ("&amp;(VLOOKUP(D35,3eme!$A$10:$D$40,4,FALSE))&amp;")")</f>
        <v>US MAULE (78)</v>
      </c>
      <c r="D35" s="105">
        <v>114</v>
      </c>
      <c r="E35" s="111" t="str">
        <f>IF(COUNTIF($D$8:D35,D35)&gt;1,"Doublon"," ")</f>
        <v> </v>
      </c>
      <c r="G35" s="107">
        <f>3eme!A37</f>
        <v>128</v>
      </c>
      <c r="H35" s="108"/>
      <c r="I35" s="109" t="str">
        <f t="shared" si="1"/>
        <v>Non partant</v>
      </c>
      <c r="J35" s="100">
        <f>IF(3eme!B37=0,1,0)</f>
        <v>0</v>
      </c>
      <c r="K35" s="100">
        <f>IF(3eme!F37="X",0,5)</f>
        <v>5</v>
      </c>
      <c r="L35" s="100">
        <f t="shared" si="2"/>
        <v>5</v>
      </c>
      <c r="M35" s="100">
        <f t="shared" si="3"/>
        <v>0</v>
      </c>
      <c r="N35" s="100">
        <f t="shared" si="4"/>
        <v>50</v>
      </c>
      <c r="O35" s="100">
        <f t="shared" si="5"/>
        <v>55</v>
      </c>
      <c r="P35" s="100"/>
      <c r="Q35" s="100"/>
    </row>
    <row r="36" spans="1:17" ht="12.75">
      <c r="A36" s="103">
        <v>29</v>
      </c>
      <c r="B36" s="104"/>
      <c r="C36" s="104"/>
      <c r="D36" s="105">
        <v>130</v>
      </c>
      <c r="E36" s="111" t="str">
        <f>IF(COUNTIF($D$8:D36,D36)&gt;1,"Doublon"," ")</f>
        <v> </v>
      </c>
      <c r="G36" s="107">
        <f>3eme!A38</f>
        <v>129</v>
      </c>
      <c r="H36" s="108"/>
      <c r="I36" s="109" t="str">
        <f t="shared" si="1"/>
        <v>Non partant</v>
      </c>
      <c r="J36" s="100">
        <f>IF(3eme!B38=0,1,0)</f>
        <v>0</v>
      </c>
      <c r="K36" s="100">
        <f>IF(3eme!F38="X",0,5)</f>
        <v>5</v>
      </c>
      <c r="L36" s="100">
        <f t="shared" si="2"/>
        <v>5</v>
      </c>
      <c r="M36" s="100">
        <f t="shared" si="3"/>
        <v>0</v>
      </c>
      <c r="N36" s="100">
        <f t="shared" si="4"/>
        <v>50</v>
      </c>
      <c r="O36" s="100">
        <f t="shared" si="5"/>
        <v>55</v>
      </c>
      <c r="P36" s="100"/>
      <c r="Q36" s="100"/>
    </row>
    <row r="37" spans="1:17" ht="12.75">
      <c r="A37" s="103">
        <v>30</v>
      </c>
      <c r="B37" s="104">
        <f aca="true" t="shared" si="6" ref="B37:B68">IF(ISBLANK(D37),"",VLOOKUP(D37,Resultats_3eme_7,2,FALSE))</f>
      </c>
      <c r="C37" s="104">
        <f>IF(ISBLANK(D37),"",(VLOOKUP(D37,3eme!$A$10:$D$40,3,FALSE))&amp;" ("&amp;(VLOOKUP(D37,3eme!$A$10:$D$40,4,FALSE))&amp;")")</f>
      </c>
      <c r="D37" s="105"/>
      <c r="E37" s="111" t="str">
        <f>IF(COUNTIF($D$8:D37,D37)&gt;1,"Doublon"," ")</f>
        <v> </v>
      </c>
      <c r="G37" s="107">
        <f>3eme!A39</f>
        <v>130</v>
      </c>
      <c r="H37" s="108"/>
      <c r="I37" s="109" t="str">
        <f t="shared" si="1"/>
        <v>Non partant</v>
      </c>
      <c r="J37" s="100">
        <f>IF(3eme!B39=0,1,0)</f>
        <v>0</v>
      </c>
      <c r="K37" s="100">
        <f>IF(3eme!F39="X",0,5)</f>
        <v>5</v>
      </c>
      <c r="L37" s="100">
        <f t="shared" si="2"/>
        <v>5</v>
      </c>
      <c r="M37" s="100">
        <f t="shared" si="3"/>
        <v>0</v>
      </c>
      <c r="N37" s="100">
        <f t="shared" si="4"/>
        <v>50</v>
      </c>
      <c r="O37" s="100">
        <f t="shared" si="5"/>
        <v>55</v>
      </c>
      <c r="P37" s="100"/>
      <c r="Q37" s="100"/>
    </row>
    <row r="38" spans="1:17" ht="12.75">
      <c r="A38" s="103">
        <v>31</v>
      </c>
      <c r="B38" s="104">
        <f t="shared" si="6"/>
      </c>
      <c r="C38" s="104">
        <f>IF(ISBLANK(D38),"",(VLOOKUP(D38,3eme!$A$10:$D$40,3,FALSE))&amp;" ("&amp;(VLOOKUP(D38,3eme!$A$10:$D$40,4,FALSE))&amp;")")</f>
      </c>
      <c r="D38" s="105"/>
      <c r="E38" s="111" t="str">
        <f>IF(COUNTIF($D$8:D38,D38)&gt;1,"Doublon"," ")</f>
        <v> </v>
      </c>
      <c r="G38" s="107">
        <f>3eme!A40</f>
        <v>131</v>
      </c>
      <c r="H38" s="108"/>
      <c r="I38" s="109" t="str">
        <f t="shared" si="1"/>
        <v>Non partant</v>
      </c>
      <c r="J38" s="100">
        <f>IF(3eme!B40=0,1,0)</f>
        <v>0</v>
      </c>
      <c r="K38" s="100">
        <f>IF(3eme!F40="X",0,5)</f>
        <v>5</v>
      </c>
      <c r="L38" s="100">
        <f t="shared" si="2"/>
        <v>5</v>
      </c>
      <c r="M38" s="100">
        <f t="shared" si="3"/>
        <v>0</v>
      </c>
      <c r="N38" s="100">
        <f t="shared" si="4"/>
        <v>50</v>
      </c>
      <c r="O38" s="100">
        <f t="shared" si="5"/>
        <v>55</v>
      </c>
      <c r="P38" s="100"/>
      <c r="Q38" s="100"/>
    </row>
    <row r="39" spans="1:17" ht="12.75">
      <c r="A39" s="103">
        <v>32</v>
      </c>
      <c r="B39" s="104">
        <f t="shared" si="6"/>
      </c>
      <c r="C39" s="104">
        <f>IF(ISBLANK(D39),"",(VLOOKUP(D39,3eme!$A$10:$D$40,3,FALSE))&amp;" ("&amp;(VLOOKUP(D39,3eme!$A$10:$D$40,4,FALSE))&amp;")")</f>
      </c>
      <c r="D39" s="105"/>
      <c r="E39" s="111" t="str">
        <f>IF(COUNTIF($D$8:D39,D39)&gt;1,"Doublon"," ")</f>
        <v> </v>
      </c>
      <c r="G39" s="107" t="e">
        <f>3eme!#REF!</f>
        <v>#REF!</v>
      </c>
      <c r="H39" s="108"/>
      <c r="I39" s="109" t="e">
        <f t="shared" si="1"/>
        <v>#REF!</v>
      </c>
      <c r="J39" s="100" t="e">
        <f>IF(3eme!#REF!=0,1,0)</f>
        <v>#REF!</v>
      </c>
      <c r="K39" s="100" t="e">
        <f>IF(3eme!#REF!="X",0,5)</f>
        <v>#REF!</v>
      </c>
      <c r="L39" s="100" t="e">
        <f t="shared" si="2"/>
        <v>#REF!</v>
      </c>
      <c r="M39" s="100" t="e">
        <f t="shared" si="3"/>
        <v>#REF!</v>
      </c>
      <c r="N39" s="100" t="e">
        <f t="shared" si="4"/>
        <v>#REF!</v>
      </c>
      <c r="O39" s="100" t="e">
        <f t="shared" si="5"/>
        <v>#REF!</v>
      </c>
      <c r="P39" s="100"/>
      <c r="Q39" s="100"/>
    </row>
    <row r="40" spans="1:17" ht="12.75">
      <c r="A40" s="103">
        <v>33</v>
      </c>
      <c r="B40" s="104">
        <f t="shared" si="6"/>
      </c>
      <c r="C40" s="104">
        <f>IF(ISBLANK(D40),"",(VLOOKUP(D40,3eme!$A$10:$D$40,3,FALSE))&amp;" ("&amp;(VLOOKUP(D40,3eme!$A$10:$D$40,4,FALSE))&amp;")")</f>
      </c>
      <c r="D40" s="105"/>
      <c r="E40" s="111" t="str">
        <f>IF(COUNTIF($D$8:D40,D40)&gt;1,"Doublon"," ")</f>
        <v> </v>
      </c>
      <c r="G40" s="107" t="e">
        <f>3eme!#REF!</f>
        <v>#REF!</v>
      </c>
      <c r="H40" s="108"/>
      <c r="I40" s="109" t="e">
        <f aca="true" t="shared" si="7" ref="I40:I71">VLOOKUP($O$8:$O$107,$Q$8:$R$16,2,FALSE)</f>
        <v>#REF!</v>
      </c>
      <c r="J40" s="100" t="e">
        <f>IF(3eme!#REF!=0,1,0)</f>
        <v>#REF!</v>
      </c>
      <c r="K40" s="100" t="e">
        <f>IF(3eme!#REF!="X",0,5)</f>
        <v>#REF!</v>
      </c>
      <c r="L40" s="100" t="e">
        <f aca="true" t="shared" si="8" ref="L40:L71">J40+K40</f>
        <v>#REF!</v>
      </c>
      <c r="M40" s="100" t="e">
        <f aca="true" t="shared" si="9" ref="M40:M71">IF(SUM(J40:K40)=0,10,0)</f>
        <v>#REF!</v>
      </c>
      <c r="N40" s="100" t="e">
        <f aca="true" t="shared" si="10" ref="N40:N71">IF(M40=10,COUNTIF($D$8:$D$107,G40),50)</f>
        <v>#REF!</v>
      </c>
      <c r="O40" s="100" t="e">
        <f aca="true" t="shared" si="11" ref="O40:O71">L40+M40+N40</f>
        <v>#REF!</v>
      </c>
      <c r="P40" s="100"/>
      <c r="Q40" s="100"/>
    </row>
    <row r="41" spans="1:17" ht="12.75">
      <c r="A41" s="103">
        <v>34</v>
      </c>
      <c r="B41" s="104">
        <f t="shared" si="6"/>
      </c>
      <c r="C41" s="104">
        <f>IF(ISBLANK(D41),"",(VLOOKUP(D41,3eme!$A$10:$D$40,3,FALSE))&amp;" ("&amp;(VLOOKUP(D41,3eme!$A$10:$D$40,4,FALSE))&amp;")")</f>
      </c>
      <c r="D41" s="105"/>
      <c r="E41" s="111" t="str">
        <f>IF(COUNTIF($D$8:D41,D41)&gt;1,"Doublon"," ")</f>
        <v> </v>
      </c>
      <c r="G41" s="107" t="e">
        <f>3eme!#REF!</f>
        <v>#REF!</v>
      </c>
      <c r="H41" s="108"/>
      <c r="I41" s="109" t="e">
        <f t="shared" si="7"/>
        <v>#REF!</v>
      </c>
      <c r="J41" s="100" t="e">
        <f>IF(3eme!#REF!=0,1,0)</f>
        <v>#REF!</v>
      </c>
      <c r="K41" s="100" t="e">
        <f>IF(3eme!#REF!="X",0,5)</f>
        <v>#REF!</v>
      </c>
      <c r="L41" s="100" t="e">
        <f t="shared" si="8"/>
        <v>#REF!</v>
      </c>
      <c r="M41" s="100" t="e">
        <f t="shared" si="9"/>
        <v>#REF!</v>
      </c>
      <c r="N41" s="100" t="e">
        <f t="shared" si="10"/>
        <v>#REF!</v>
      </c>
      <c r="O41" s="100" t="e">
        <f t="shared" si="11"/>
        <v>#REF!</v>
      </c>
      <c r="P41" s="100"/>
      <c r="Q41" s="100"/>
    </row>
    <row r="42" spans="1:17" ht="12.75">
      <c r="A42" s="103">
        <v>35</v>
      </c>
      <c r="B42" s="104">
        <f t="shared" si="6"/>
      </c>
      <c r="C42" s="104">
        <f>IF(ISBLANK(D42),"",(VLOOKUP(D42,3eme!$A$10:$D$40,3,FALSE))&amp;" ("&amp;(VLOOKUP(D42,3eme!$A$10:$D$40,4,FALSE))&amp;")")</f>
      </c>
      <c r="D42" s="105"/>
      <c r="E42" s="111" t="str">
        <f>IF(COUNTIF($D$8:D42,D42)&gt;1,"Doublon"," ")</f>
        <v> </v>
      </c>
      <c r="G42" s="107" t="e">
        <f>3eme!#REF!</f>
        <v>#REF!</v>
      </c>
      <c r="H42" s="108"/>
      <c r="I42" s="109" t="e">
        <f t="shared" si="7"/>
        <v>#REF!</v>
      </c>
      <c r="J42" s="100" t="e">
        <f>IF(3eme!#REF!=0,1,0)</f>
        <v>#REF!</v>
      </c>
      <c r="K42" s="100" t="e">
        <f>IF(3eme!#REF!="X",0,5)</f>
        <v>#REF!</v>
      </c>
      <c r="L42" s="100" t="e">
        <f t="shared" si="8"/>
        <v>#REF!</v>
      </c>
      <c r="M42" s="100" t="e">
        <f t="shared" si="9"/>
        <v>#REF!</v>
      </c>
      <c r="N42" s="100" t="e">
        <f t="shared" si="10"/>
        <v>#REF!</v>
      </c>
      <c r="O42" s="100" t="e">
        <f t="shared" si="11"/>
        <v>#REF!</v>
      </c>
      <c r="P42" s="100"/>
      <c r="Q42" s="100"/>
    </row>
    <row r="43" spans="1:17" ht="12.75">
      <c r="A43" s="103">
        <v>36</v>
      </c>
      <c r="B43" s="104">
        <f t="shared" si="6"/>
      </c>
      <c r="C43" s="104">
        <f>IF(ISBLANK(D43),"",(VLOOKUP(D43,3eme!$A$10:$D$40,3,FALSE))&amp;" ("&amp;(VLOOKUP(D43,3eme!$A$10:$D$40,4,FALSE))&amp;")")</f>
      </c>
      <c r="D43" s="105"/>
      <c r="E43" s="111" t="str">
        <f>IF(COUNTIF($D$8:D43,D43)&gt;1,"Doublon"," ")</f>
        <v> </v>
      </c>
      <c r="G43" s="107" t="e">
        <f>3eme!#REF!</f>
        <v>#REF!</v>
      </c>
      <c r="H43" s="108"/>
      <c r="I43" s="109" t="e">
        <f t="shared" si="7"/>
        <v>#REF!</v>
      </c>
      <c r="J43" s="100" t="e">
        <f>IF(3eme!#REF!=0,1,0)</f>
        <v>#REF!</v>
      </c>
      <c r="K43" s="100" t="e">
        <f>IF(3eme!#REF!="X",0,5)</f>
        <v>#REF!</v>
      </c>
      <c r="L43" s="100" t="e">
        <f t="shared" si="8"/>
        <v>#REF!</v>
      </c>
      <c r="M43" s="100" t="e">
        <f t="shared" si="9"/>
        <v>#REF!</v>
      </c>
      <c r="N43" s="100" t="e">
        <f t="shared" si="10"/>
        <v>#REF!</v>
      </c>
      <c r="O43" s="100" t="e">
        <f t="shared" si="11"/>
        <v>#REF!</v>
      </c>
      <c r="P43" s="100"/>
      <c r="Q43" s="100"/>
    </row>
    <row r="44" spans="1:17" ht="12.75">
      <c r="A44" s="103">
        <v>37</v>
      </c>
      <c r="B44" s="104">
        <f t="shared" si="6"/>
      </c>
      <c r="C44" s="104">
        <f>IF(ISBLANK(D44),"",(VLOOKUP(D44,3eme!$A$10:$D$40,3,FALSE))&amp;" ("&amp;(VLOOKUP(D44,3eme!$A$10:$D$40,4,FALSE))&amp;")")</f>
      </c>
      <c r="D44" s="105"/>
      <c r="E44" s="111" t="str">
        <f>IF(COUNTIF($D$8:D44,D44)&gt;1,"Doublon"," ")</f>
        <v> </v>
      </c>
      <c r="G44" s="107" t="e">
        <f>3eme!#REF!</f>
        <v>#REF!</v>
      </c>
      <c r="H44" s="108"/>
      <c r="I44" s="109" t="e">
        <f t="shared" si="7"/>
        <v>#REF!</v>
      </c>
      <c r="J44" s="100" t="e">
        <f>IF(3eme!#REF!=0,1,0)</f>
        <v>#REF!</v>
      </c>
      <c r="K44" s="100" t="e">
        <f>IF(3eme!#REF!="X",0,5)</f>
        <v>#REF!</v>
      </c>
      <c r="L44" s="100" t="e">
        <f t="shared" si="8"/>
        <v>#REF!</v>
      </c>
      <c r="M44" s="100" t="e">
        <f t="shared" si="9"/>
        <v>#REF!</v>
      </c>
      <c r="N44" s="100" t="e">
        <f t="shared" si="10"/>
        <v>#REF!</v>
      </c>
      <c r="O44" s="100" t="e">
        <f t="shared" si="11"/>
        <v>#REF!</v>
      </c>
      <c r="P44" s="100"/>
      <c r="Q44" s="100"/>
    </row>
    <row r="45" spans="1:17" ht="12.75">
      <c r="A45" s="103">
        <v>38</v>
      </c>
      <c r="B45" s="104">
        <f t="shared" si="6"/>
      </c>
      <c r="C45" s="104">
        <f>IF(ISBLANK(D45),"",(VLOOKUP(D45,3eme!$A$10:$D$40,3,FALSE))&amp;" ("&amp;(VLOOKUP(D45,3eme!$A$10:$D$40,4,FALSE))&amp;")")</f>
      </c>
      <c r="D45" s="105"/>
      <c r="E45" s="111" t="str">
        <f>IF(COUNTIF($D$8:D45,D45)&gt;1,"Doublon"," ")</f>
        <v> </v>
      </c>
      <c r="G45" s="107" t="e">
        <f>3eme!#REF!</f>
        <v>#REF!</v>
      </c>
      <c r="H45" s="108"/>
      <c r="I45" s="109" t="e">
        <f t="shared" si="7"/>
        <v>#REF!</v>
      </c>
      <c r="J45" s="100" t="e">
        <f>IF(3eme!#REF!=0,1,0)</f>
        <v>#REF!</v>
      </c>
      <c r="K45" s="100" t="e">
        <f>IF(3eme!#REF!="X",0,5)</f>
        <v>#REF!</v>
      </c>
      <c r="L45" s="100" t="e">
        <f t="shared" si="8"/>
        <v>#REF!</v>
      </c>
      <c r="M45" s="100" t="e">
        <f t="shared" si="9"/>
        <v>#REF!</v>
      </c>
      <c r="N45" s="100" t="e">
        <f t="shared" si="10"/>
        <v>#REF!</v>
      </c>
      <c r="O45" s="100" t="e">
        <f t="shared" si="11"/>
        <v>#REF!</v>
      </c>
      <c r="P45" s="100"/>
      <c r="Q45" s="100"/>
    </row>
    <row r="46" spans="1:17" ht="12.75">
      <c r="A46" s="103">
        <v>39</v>
      </c>
      <c r="B46" s="104">
        <f t="shared" si="6"/>
      </c>
      <c r="C46" s="104">
        <f>IF(ISBLANK(D46),"",(VLOOKUP(D46,3eme!$A$10:$D$40,3,FALSE))&amp;" ("&amp;(VLOOKUP(D46,3eme!$A$10:$D$40,4,FALSE))&amp;")")</f>
      </c>
      <c r="D46" s="105"/>
      <c r="E46" s="111" t="str">
        <f>IF(COUNTIF($D$8:D46,D46)&gt;1,"Doublon"," ")</f>
        <v> </v>
      </c>
      <c r="G46" s="107" t="e">
        <f>3eme!#REF!</f>
        <v>#REF!</v>
      </c>
      <c r="H46" s="108"/>
      <c r="I46" s="109" t="e">
        <f t="shared" si="7"/>
        <v>#REF!</v>
      </c>
      <c r="J46" s="100" t="e">
        <f>IF(3eme!#REF!=0,1,0)</f>
        <v>#REF!</v>
      </c>
      <c r="K46" s="100" t="e">
        <f>IF(3eme!#REF!="X",0,5)</f>
        <v>#REF!</v>
      </c>
      <c r="L46" s="100" t="e">
        <f t="shared" si="8"/>
        <v>#REF!</v>
      </c>
      <c r="M46" s="100" t="e">
        <f t="shared" si="9"/>
        <v>#REF!</v>
      </c>
      <c r="N46" s="100" t="e">
        <f t="shared" si="10"/>
        <v>#REF!</v>
      </c>
      <c r="O46" s="100" t="e">
        <f t="shared" si="11"/>
        <v>#REF!</v>
      </c>
      <c r="P46" s="100"/>
      <c r="Q46" s="100"/>
    </row>
    <row r="47" spans="1:17" ht="12.75">
      <c r="A47" s="103">
        <v>40</v>
      </c>
      <c r="B47" s="104">
        <f t="shared" si="6"/>
      </c>
      <c r="C47" s="104">
        <f>IF(ISBLANK(D47),"",(VLOOKUP(D47,3eme!$A$10:$D$40,3,FALSE))&amp;" ("&amp;(VLOOKUP(D47,3eme!$A$10:$D$40,4,FALSE))&amp;")")</f>
      </c>
      <c r="D47" s="105"/>
      <c r="E47" s="111" t="str">
        <f>IF(COUNTIF($D$8:D47,D47)&gt;1,"Doublon"," ")</f>
        <v> </v>
      </c>
      <c r="G47" s="107" t="e">
        <f>3eme!#REF!</f>
        <v>#REF!</v>
      </c>
      <c r="H47" s="108"/>
      <c r="I47" s="109" t="e">
        <f t="shared" si="7"/>
        <v>#REF!</v>
      </c>
      <c r="J47" s="100" t="e">
        <f>IF(3eme!#REF!=0,1,0)</f>
        <v>#REF!</v>
      </c>
      <c r="K47" s="100" t="e">
        <f>IF(3eme!#REF!="X",0,5)</f>
        <v>#REF!</v>
      </c>
      <c r="L47" s="100" t="e">
        <f t="shared" si="8"/>
        <v>#REF!</v>
      </c>
      <c r="M47" s="100" t="e">
        <f t="shared" si="9"/>
        <v>#REF!</v>
      </c>
      <c r="N47" s="100" t="e">
        <f t="shared" si="10"/>
        <v>#REF!</v>
      </c>
      <c r="O47" s="100" t="e">
        <f t="shared" si="11"/>
        <v>#REF!</v>
      </c>
      <c r="P47" s="100"/>
      <c r="Q47" s="100"/>
    </row>
    <row r="48" spans="1:17" ht="12.75">
      <c r="A48" s="103">
        <v>41</v>
      </c>
      <c r="B48" s="104">
        <f t="shared" si="6"/>
      </c>
      <c r="C48" s="104">
        <f>IF(ISBLANK(D48),"",(VLOOKUP(D48,3eme!$A$10:$D$40,3,FALSE))&amp;" ("&amp;(VLOOKUP(D48,3eme!$A$10:$D$40,4,FALSE))&amp;")")</f>
      </c>
      <c r="D48" s="105"/>
      <c r="E48" s="111" t="str">
        <f>IF(COUNTIF($D$8:D48,D48)&gt;1,"Doublon"," ")</f>
        <v> </v>
      </c>
      <c r="G48" s="107" t="e">
        <f>3eme!#REF!</f>
        <v>#REF!</v>
      </c>
      <c r="H48" s="108"/>
      <c r="I48" s="109" t="e">
        <f t="shared" si="7"/>
        <v>#REF!</v>
      </c>
      <c r="J48" s="100" t="e">
        <f>IF(3eme!#REF!=0,1,0)</f>
        <v>#REF!</v>
      </c>
      <c r="K48" s="100" t="e">
        <f>IF(3eme!#REF!="X",0,5)</f>
        <v>#REF!</v>
      </c>
      <c r="L48" s="100" t="e">
        <f t="shared" si="8"/>
        <v>#REF!</v>
      </c>
      <c r="M48" s="100" t="e">
        <f t="shared" si="9"/>
        <v>#REF!</v>
      </c>
      <c r="N48" s="100" t="e">
        <f t="shared" si="10"/>
        <v>#REF!</v>
      </c>
      <c r="O48" s="100" t="e">
        <f t="shared" si="11"/>
        <v>#REF!</v>
      </c>
      <c r="P48" s="100"/>
      <c r="Q48" s="100"/>
    </row>
    <row r="49" spans="1:17" ht="12.75">
      <c r="A49" s="103">
        <v>42</v>
      </c>
      <c r="B49" s="104">
        <f t="shared" si="6"/>
      </c>
      <c r="C49" s="104">
        <f>IF(ISBLANK(D49),"",(VLOOKUP(D49,3eme!$A$10:$D$40,3,FALSE))&amp;" ("&amp;(VLOOKUP(D49,3eme!$A$10:$D$40,4,FALSE))&amp;")")</f>
      </c>
      <c r="D49" s="105"/>
      <c r="E49" s="111" t="str">
        <f>IF(COUNTIF($D$8:D49,D49)&gt;1,"Doublon"," ")</f>
        <v> </v>
      </c>
      <c r="G49" s="107" t="e">
        <f>3eme!#REF!</f>
        <v>#REF!</v>
      </c>
      <c r="H49" s="108"/>
      <c r="I49" s="109" t="e">
        <f t="shared" si="7"/>
        <v>#REF!</v>
      </c>
      <c r="J49" s="100" t="e">
        <f>IF(3eme!#REF!=0,1,0)</f>
        <v>#REF!</v>
      </c>
      <c r="K49" s="100" t="e">
        <f>IF(3eme!#REF!="X",0,5)</f>
        <v>#REF!</v>
      </c>
      <c r="L49" s="100" t="e">
        <f t="shared" si="8"/>
        <v>#REF!</v>
      </c>
      <c r="M49" s="100" t="e">
        <f t="shared" si="9"/>
        <v>#REF!</v>
      </c>
      <c r="N49" s="100" t="e">
        <f t="shared" si="10"/>
        <v>#REF!</v>
      </c>
      <c r="O49" s="100" t="e">
        <f t="shared" si="11"/>
        <v>#REF!</v>
      </c>
      <c r="P49" s="100"/>
      <c r="Q49" s="100"/>
    </row>
    <row r="50" spans="1:17" ht="12.75">
      <c r="A50" s="103">
        <v>43</v>
      </c>
      <c r="B50" s="104">
        <f t="shared" si="6"/>
      </c>
      <c r="C50" s="104">
        <f>IF(ISBLANK(D50),"",(VLOOKUP(D50,3eme!$A$10:$D$40,3,FALSE))&amp;" ("&amp;(VLOOKUP(D50,3eme!$A$10:$D$40,4,FALSE))&amp;")")</f>
      </c>
      <c r="D50" s="105"/>
      <c r="E50" s="111" t="str">
        <f>IF(COUNTIF($D$8:D50,D50)&gt;1,"Doublon"," ")</f>
        <v> </v>
      </c>
      <c r="G50" s="107" t="e">
        <f>3eme!#REF!</f>
        <v>#REF!</v>
      </c>
      <c r="H50" s="108"/>
      <c r="I50" s="109" t="e">
        <f t="shared" si="7"/>
        <v>#REF!</v>
      </c>
      <c r="J50" s="100" t="e">
        <f>IF(3eme!#REF!=0,1,0)</f>
        <v>#REF!</v>
      </c>
      <c r="K50" s="100" t="e">
        <f>IF(3eme!#REF!="X",0,5)</f>
        <v>#REF!</v>
      </c>
      <c r="L50" s="100" t="e">
        <f t="shared" si="8"/>
        <v>#REF!</v>
      </c>
      <c r="M50" s="100" t="e">
        <f t="shared" si="9"/>
        <v>#REF!</v>
      </c>
      <c r="N50" s="100" t="e">
        <f t="shared" si="10"/>
        <v>#REF!</v>
      </c>
      <c r="O50" s="100" t="e">
        <f t="shared" si="11"/>
        <v>#REF!</v>
      </c>
      <c r="P50" s="100"/>
      <c r="Q50" s="100"/>
    </row>
    <row r="51" spans="1:17" ht="12.75">
      <c r="A51" s="103">
        <v>44</v>
      </c>
      <c r="B51" s="104">
        <f t="shared" si="6"/>
      </c>
      <c r="C51" s="104">
        <f>IF(ISBLANK(D51),"",(VLOOKUP(D51,3eme!$A$10:$D$40,3,FALSE))&amp;" ("&amp;(VLOOKUP(D51,3eme!$A$10:$D$40,4,FALSE))&amp;")")</f>
      </c>
      <c r="D51" s="105"/>
      <c r="E51" s="111" t="str">
        <f>IF(COUNTIF($D$8:D51,D51)&gt;1,"Doublon"," ")</f>
        <v> </v>
      </c>
      <c r="G51" s="107" t="e">
        <f>3eme!#REF!</f>
        <v>#REF!</v>
      </c>
      <c r="H51" s="108"/>
      <c r="I51" s="109" t="e">
        <f t="shared" si="7"/>
        <v>#REF!</v>
      </c>
      <c r="J51" s="100" t="e">
        <f>IF(3eme!#REF!=0,1,0)</f>
        <v>#REF!</v>
      </c>
      <c r="K51" s="100" t="e">
        <f>IF(3eme!#REF!="X",0,5)</f>
        <v>#REF!</v>
      </c>
      <c r="L51" s="100" t="e">
        <f t="shared" si="8"/>
        <v>#REF!</v>
      </c>
      <c r="M51" s="100" t="e">
        <f t="shared" si="9"/>
        <v>#REF!</v>
      </c>
      <c r="N51" s="100" t="e">
        <f t="shared" si="10"/>
        <v>#REF!</v>
      </c>
      <c r="O51" s="100" t="e">
        <f t="shared" si="11"/>
        <v>#REF!</v>
      </c>
      <c r="P51" s="100"/>
      <c r="Q51" s="100"/>
    </row>
    <row r="52" spans="1:17" ht="12.75">
      <c r="A52" s="103">
        <v>45</v>
      </c>
      <c r="B52" s="104">
        <f t="shared" si="6"/>
      </c>
      <c r="C52" s="104">
        <f>IF(ISBLANK(D52),"",(VLOOKUP(D52,3eme!$A$10:$D$40,3,FALSE))&amp;" ("&amp;(VLOOKUP(D52,3eme!$A$10:$D$40,4,FALSE))&amp;")")</f>
      </c>
      <c r="D52" s="105"/>
      <c r="E52" s="111" t="str">
        <f>IF(COUNTIF($D$8:D52,D52)&gt;1,"Doublon"," ")</f>
        <v> </v>
      </c>
      <c r="G52" s="107" t="e">
        <f>3eme!#REF!</f>
        <v>#REF!</v>
      </c>
      <c r="H52" s="108"/>
      <c r="I52" s="109" t="e">
        <f t="shared" si="7"/>
        <v>#REF!</v>
      </c>
      <c r="J52" s="100" t="e">
        <f>IF(3eme!#REF!=0,1,0)</f>
        <v>#REF!</v>
      </c>
      <c r="K52" s="100" t="e">
        <f>IF(3eme!#REF!="X",0,5)</f>
        <v>#REF!</v>
      </c>
      <c r="L52" s="100" t="e">
        <f t="shared" si="8"/>
        <v>#REF!</v>
      </c>
      <c r="M52" s="100" t="e">
        <f t="shared" si="9"/>
        <v>#REF!</v>
      </c>
      <c r="N52" s="100" t="e">
        <f t="shared" si="10"/>
        <v>#REF!</v>
      </c>
      <c r="O52" s="100" t="e">
        <f t="shared" si="11"/>
        <v>#REF!</v>
      </c>
      <c r="P52" s="100"/>
      <c r="Q52" s="100"/>
    </row>
    <row r="53" spans="1:17" ht="12.75">
      <c r="A53" s="103">
        <v>46</v>
      </c>
      <c r="B53" s="104">
        <f t="shared" si="6"/>
      </c>
      <c r="C53" s="104">
        <f>IF(ISBLANK(D53),"",(VLOOKUP(D53,3eme!$A$10:$D$40,3,FALSE))&amp;" ("&amp;(VLOOKUP(D53,3eme!$A$10:$D$40,4,FALSE))&amp;")")</f>
      </c>
      <c r="D53" s="105"/>
      <c r="E53" s="111" t="str">
        <f>IF(COUNTIF($D$8:D53,D53)&gt;1,"Doublon"," ")</f>
        <v> </v>
      </c>
      <c r="G53" s="107" t="e">
        <f>3eme!#REF!</f>
        <v>#REF!</v>
      </c>
      <c r="H53" s="108"/>
      <c r="I53" s="109" t="e">
        <f t="shared" si="7"/>
        <v>#REF!</v>
      </c>
      <c r="J53" s="100" t="e">
        <f>IF(3eme!#REF!=0,1,0)</f>
        <v>#REF!</v>
      </c>
      <c r="K53" s="100" t="e">
        <f>IF(3eme!#REF!="X",0,5)</f>
        <v>#REF!</v>
      </c>
      <c r="L53" s="100" t="e">
        <f t="shared" si="8"/>
        <v>#REF!</v>
      </c>
      <c r="M53" s="100" t="e">
        <f t="shared" si="9"/>
        <v>#REF!</v>
      </c>
      <c r="N53" s="100" t="e">
        <f t="shared" si="10"/>
        <v>#REF!</v>
      </c>
      <c r="O53" s="100" t="e">
        <f t="shared" si="11"/>
        <v>#REF!</v>
      </c>
      <c r="P53" s="100"/>
      <c r="Q53" s="100"/>
    </row>
    <row r="54" spans="1:17" ht="12.75">
      <c r="A54" s="103">
        <v>47</v>
      </c>
      <c r="B54" s="104">
        <f t="shared" si="6"/>
      </c>
      <c r="C54" s="104">
        <f>IF(ISBLANK(D54),"",(VLOOKUP(D54,3eme!$A$10:$D$40,3,FALSE))&amp;" ("&amp;(VLOOKUP(D54,3eme!$A$10:$D$40,4,FALSE))&amp;")")</f>
      </c>
      <c r="D54" s="105"/>
      <c r="E54" s="111" t="str">
        <f>IF(COUNTIF($D$8:D54,D54)&gt;1,"Doublon"," ")</f>
        <v> </v>
      </c>
      <c r="G54" s="107" t="e">
        <f>3eme!#REF!</f>
        <v>#REF!</v>
      </c>
      <c r="H54" s="108"/>
      <c r="I54" s="109" t="e">
        <f t="shared" si="7"/>
        <v>#REF!</v>
      </c>
      <c r="J54" s="100" t="e">
        <f>IF(3eme!#REF!=0,1,0)</f>
        <v>#REF!</v>
      </c>
      <c r="K54" s="100" t="e">
        <f>IF(3eme!#REF!="X",0,5)</f>
        <v>#REF!</v>
      </c>
      <c r="L54" s="100" t="e">
        <f t="shared" si="8"/>
        <v>#REF!</v>
      </c>
      <c r="M54" s="100" t="e">
        <f t="shared" si="9"/>
        <v>#REF!</v>
      </c>
      <c r="N54" s="100" t="e">
        <f t="shared" si="10"/>
        <v>#REF!</v>
      </c>
      <c r="O54" s="100" t="e">
        <f t="shared" si="11"/>
        <v>#REF!</v>
      </c>
      <c r="P54" s="100"/>
      <c r="Q54" s="100"/>
    </row>
    <row r="55" spans="1:17" ht="12.75">
      <c r="A55" s="103">
        <v>48</v>
      </c>
      <c r="B55" s="104">
        <f t="shared" si="6"/>
      </c>
      <c r="C55" s="104">
        <f>IF(ISBLANK(D55),"",(VLOOKUP(D55,3eme!$A$10:$D$40,3,FALSE))&amp;" ("&amp;(VLOOKUP(D55,3eme!$A$10:$D$40,4,FALSE))&amp;")")</f>
      </c>
      <c r="D55" s="105"/>
      <c r="E55" s="111" t="str">
        <f>IF(COUNTIF($D$8:D55,D55)&gt;1,"Doublon"," ")</f>
        <v> </v>
      </c>
      <c r="G55" s="107" t="e">
        <f>3eme!#REF!</f>
        <v>#REF!</v>
      </c>
      <c r="H55" s="108"/>
      <c r="I55" s="109" t="e">
        <f t="shared" si="7"/>
        <v>#REF!</v>
      </c>
      <c r="J55" s="100" t="e">
        <f>IF(3eme!#REF!=0,1,0)</f>
        <v>#REF!</v>
      </c>
      <c r="K55" s="100" t="e">
        <f>IF(3eme!#REF!="X",0,5)</f>
        <v>#REF!</v>
      </c>
      <c r="L55" s="100" t="e">
        <f t="shared" si="8"/>
        <v>#REF!</v>
      </c>
      <c r="M55" s="100" t="e">
        <f t="shared" si="9"/>
        <v>#REF!</v>
      </c>
      <c r="N55" s="100" t="e">
        <f t="shared" si="10"/>
        <v>#REF!</v>
      </c>
      <c r="O55" s="100" t="e">
        <f t="shared" si="11"/>
        <v>#REF!</v>
      </c>
      <c r="P55" s="100"/>
      <c r="Q55" s="100"/>
    </row>
    <row r="56" spans="1:17" ht="12.75">
      <c r="A56" s="103">
        <v>49</v>
      </c>
      <c r="B56" s="104">
        <f t="shared" si="6"/>
      </c>
      <c r="C56" s="104">
        <f>IF(ISBLANK(D56),"",(VLOOKUP(D56,3eme!$A$10:$D$40,3,FALSE))&amp;" ("&amp;(VLOOKUP(D56,3eme!$A$10:$D$40,4,FALSE))&amp;")")</f>
      </c>
      <c r="D56" s="105"/>
      <c r="E56" s="111" t="str">
        <f>IF(COUNTIF($D$8:D56,D56)&gt;1,"Doublon"," ")</f>
        <v> </v>
      </c>
      <c r="G56" s="107" t="e">
        <f>3eme!#REF!</f>
        <v>#REF!</v>
      </c>
      <c r="H56" s="108"/>
      <c r="I56" s="109" t="e">
        <f t="shared" si="7"/>
        <v>#REF!</v>
      </c>
      <c r="J56" s="100" t="e">
        <f>IF(3eme!#REF!=0,1,0)</f>
        <v>#REF!</v>
      </c>
      <c r="K56" s="100" t="e">
        <f>IF(3eme!#REF!="X",0,5)</f>
        <v>#REF!</v>
      </c>
      <c r="L56" s="100" t="e">
        <f t="shared" si="8"/>
        <v>#REF!</v>
      </c>
      <c r="M56" s="100" t="e">
        <f t="shared" si="9"/>
        <v>#REF!</v>
      </c>
      <c r="N56" s="100" t="e">
        <f t="shared" si="10"/>
        <v>#REF!</v>
      </c>
      <c r="O56" s="100" t="e">
        <f t="shared" si="11"/>
        <v>#REF!</v>
      </c>
      <c r="P56" s="100"/>
      <c r="Q56" s="100"/>
    </row>
    <row r="57" spans="1:17" ht="12.75">
      <c r="A57" s="103">
        <v>50</v>
      </c>
      <c r="B57" s="104">
        <f t="shared" si="6"/>
      </c>
      <c r="C57" s="104">
        <f>IF(ISBLANK(D57),"",(VLOOKUP(D57,3eme!$A$10:$D$40,3,FALSE))&amp;" ("&amp;(VLOOKUP(D57,3eme!$A$10:$D$40,4,FALSE))&amp;")")</f>
      </c>
      <c r="D57" s="105"/>
      <c r="E57" s="111" t="str">
        <f>IF(COUNTIF($D$8:D57,D57)&gt;1,"Doublon"," ")</f>
        <v> </v>
      </c>
      <c r="G57" s="107" t="e">
        <f>3eme!#REF!</f>
        <v>#REF!</v>
      </c>
      <c r="H57" s="108"/>
      <c r="I57" s="109" t="e">
        <f t="shared" si="7"/>
        <v>#REF!</v>
      </c>
      <c r="J57" s="100" t="e">
        <f>IF(3eme!#REF!=0,1,0)</f>
        <v>#REF!</v>
      </c>
      <c r="K57" s="100" t="e">
        <f>IF(3eme!#REF!="X",0,5)</f>
        <v>#REF!</v>
      </c>
      <c r="L57" s="100" t="e">
        <f t="shared" si="8"/>
        <v>#REF!</v>
      </c>
      <c r="M57" s="100" t="e">
        <f t="shared" si="9"/>
        <v>#REF!</v>
      </c>
      <c r="N57" s="100" t="e">
        <f t="shared" si="10"/>
        <v>#REF!</v>
      </c>
      <c r="O57" s="100" t="e">
        <f t="shared" si="11"/>
        <v>#REF!</v>
      </c>
      <c r="P57" s="100"/>
      <c r="Q57" s="100"/>
    </row>
    <row r="58" spans="1:17" ht="12.75">
      <c r="A58" s="103">
        <v>51</v>
      </c>
      <c r="B58" s="104">
        <f t="shared" si="6"/>
      </c>
      <c r="C58" s="104">
        <f>IF(ISBLANK(D58),"",(VLOOKUP(D58,3eme!$A$10:$D$40,3,FALSE))&amp;" ("&amp;(VLOOKUP(D58,3eme!$A$10:$D$40,4,FALSE))&amp;")")</f>
      </c>
      <c r="D58" s="105"/>
      <c r="E58" s="111" t="str">
        <f>IF(COUNTIF($D$8:D58,D58)&gt;1,"Doublon"," ")</f>
        <v> </v>
      </c>
      <c r="G58" s="107" t="e">
        <f>3eme!#REF!</f>
        <v>#REF!</v>
      </c>
      <c r="H58" s="108"/>
      <c r="I58" s="109" t="e">
        <f t="shared" si="7"/>
        <v>#REF!</v>
      </c>
      <c r="J58" s="100" t="e">
        <f>IF(3eme!#REF!=0,1,0)</f>
        <v>#REF!</v>
      </c>
      <c r="K58" s="100" t="e">
        <f>IF(3eme!#REF!="X",0,5)</f>
        <v>#REF!</v>
      </c>
      <c r="L58" s="100" t="e">
        <f t="shared" si="8"/>
        <v>#REF!</v>
      </c>
      <c r="M58" s="100" t="e">
        <f t="shared" si="9"/>
        <v>#REF!</v>
      </c>
      <c r="N58" s="100" t="e">
        <f t="shared" si="10"/>
        <v>#REF!</v>
      </c>
      <c r="O58" s="100" t="e">
        <f t="shared" si="11"/>
        <v>#REF!</v>
      </c>
      <c r="P58" s="100"/>
      <c r="Q58" s="100"/>
    </row>
    <row r="59" spans="1:17" ht="12.75">
      <c r="A59" s="103">
        <v>52</v>
      </c>
      <c r="B59" s="104">
        <f t="shared" si="6"/>
      </c>
      <c r="C59" s="104">
        <f>IF(ISBLANK(D59),"",(VLOOKUP(D59,3eme!$A$10:$D$40,3,FALSE))&amp;" ("&amp;(VLOOKUP(D59,3eme!$A$10:$D$40,4,FALSE))&amp;")")</f>
      </c>
      <c r="D59" s="105"/>
      <c r="E59" s="111" t="str">
        <f>IF(COUNTIF($D$8:D59,D59)&gt;1,"Doublon"," ")</f>
        <v> </v>
      </c>
      <c r="G59" s="107" t="e">
        <f>3eme!#REF!</f>
        <v>#REF!</v>
      </c>
      <c r="H59" s="108"/>
      <c r="I59" s="109" t="e">
        <f t="shared" si="7"/>
        <v>#REF!</v>
      </c>
      <c r="J59" s="100" t="e">
        <f>IF(3eme!#REF!=0,1,0)</f>
        <v>#REF!</v>
      </c>
      <c r="K59" s="100" t="e">
        <f>IF(3eme!#REF!="X",0,5)</f>
        <v>#REF!</v>
      </c>
      <c r="L59" s="100" t="e">
        <f t="shared" si="8"/>
        <v>#REF!</v>
      </c>
      <c r="M59" s="100" t="e">
        <f t="shared" si="9"/>
        <v>#REF!</v>
      </c>
      <c r="N59" s="100" t="e">
        <f t="shared" si="10"/>
        <v>#REF!</v>
      </c>
      <c r="O59" s="100" t="e">
        <f t="shared" si="11"/>
        <v>#REF!</v>
      </c>
      <c r="P59" s="100"/>
      <c r="Q59" s="100"/>
    </row>
    <row r="60" spans="1:17" ht="12.75">
      <c r="A60" s="103">
        <v>53</v>
      </c>
      <c r="B60" s="104">
        <f t="shared" si="6"/>
      </c>
      <c r="C60" s="104">
        <f>IF(ISBLANK(D60),"",(VLOOKUP(D60,3eme!$A$10:$D$40,3,FALSE))&amp;" ("&amp;(VLOOKUP(D60,3eme!$A$10:$D$40,4,FALSE))&amp;")")</f>
      </c>
      <c r="D60" s="105"/>
      <c r="E60" s="111" t="str">
        <f>IF(COUNTIF($D$8:D60,D60)&gt;1,"Doublon"," ")</f>
        <v> </v>
      </c>
      <c r="G60" s="107" t="e">
        <f>3eme!#REF!</f>
        <v>#REF!</v>
      </c>
      <c r="H60" s="108"/>
      <c r="I60" s="109" t="e">
        <f t="shared" si="7"/>
        <v>#REF!</v>
      </c>
      <c r="J60" s="100" t="e">
        <f>IF(3eme!#REF!=0,1,0)</f>
        <v>#REF!</v>
      </c>
      <c r="K60" s="100" t="e">
        <f>IF(3eme!#REF!="X",0,5)</f>
        <v>#REF!</v>
      </c>
      <c r="L60" s="100" t="e">
        <f t="shared" si="8"/>
        <v>#REF!</v>
      </c>
      <c r="M60" s="100" t="e">
        <f t="shared" si="9"/>
        <v>#REF!</v>
      </c>
      <c r="N60" s="100" t="e">
        <f t="shared" si="10"/>
        <v>#REF!</v>
      </c>
      <c r="O60" s="100" t="e">
        <f t="shared" si="11"/>
        <v>#REF!</v>
      </c>
      <c r="P60" s="100"/>
      <c r="Q60" s="100"/>
    </row>
    <row r="61" spans="1:17" ht="12.75">
      <c r="A61" s="103">
        <v>54</v>
      </c>
      <c r="B61" s="104">
        <f t="shared" si="6"/>
      </c>
      <c r="C61" s="104">
        <f>IF(ISBLANK(D61),"",(VLOOKUP(D61,3eme!$A$10:$D$40,3,FALSE))&amp;" ("&amp;(VLOOKUP(D61,3eme!$A$10:$D$40,4,FALSE))&amp;")")</f>
      </c>
      <c r="D61" s="105"/>
      <c r="E61" s="111" t="str">
        <f>IF(COUNTIF($D$8:D61,D61)&gt;1,"Doublon"," ")</f>
        <v> </v>
      </c>
      <c r="G61" s="107" t="e">
        <f>3eme!#REF!</f>
        <v>#REF!</v>
      </c>
      <c r="H61" s="108"/>
      <c r="I61" s="109" t="e">
        <f t="shared" si="7"/>
        <v>#REF!</v>
      </c>
      <c r="J61" s="100" t="e">
        <f>IF(3eme!#REF!=0,1,0)</f>
        <v>#REF!</v>
      </c>
      <c r="K61" s="100" t="e">
        <f>IF(3eme!#REF!="X",0,5)</f>
        <v>#REF!</v>
      </c>
      <c r="L61" s="100" t="e">
        <f t="shared" si="8"/>
        <v>#REF!</v>
      </c>
      <c r="M61" s="100" t="e">
        <f t="shared" si="9"/>
        <v>#REF!</v>
      </c>
      <c r="N61" s="100" t="e">
        <f t="shared" si="10"/>
        <v>#REF!</v>
      </c>
      <c r="O61" s="100" t="e">
        <f t="shared" si="11"/>
        <v>#REF!</v>
      </c>
      <c r="P61" s="100"/>
      <c r="Q61" s="100"/>
    </row>
    <row r="62" spans="1:17" ht="12.75">
      <c r="A62" s="103">
        <v>55</v>
      </c>
      <c r="B62" s="104">
        <f t="shared" si="6"/>
      </c>
      <c r="C62" s="104">
        <f>IF(ISBLANK(D62),"",(VLOOKUP(D62,3eme!$A$10:$D$40,3,FALSE))&amp;" ("&amp;(VLOOKUP(D62,3eme!$A$10:$D$40,4,FALSE))&amp;")")</f>
      </c>
      <c r="D62" s="105"/>
      <c r="E62" s="111" t="str">
        <f>IF(COUNTIF($D$8:D62,D62)&gt;1,"Doublon"," ")</f>
        <v> </v>
      </c>
      <c r="G62" s="107" t="e">
        <f>3eme!#REF!</f>
        <v>#REF!</v>
      </c>
      <c r="H62" s="108"/>
      <c r="I62" s="109" t="e">
        <f t="shared" si="7"/>
        <v>#REF!</v>
      </c>
      <c r="J62" s="100" t="e">
        <f>IF(3eme!#REF!=0,1,0)</f>
        <v>#REF!</v>
      </c>
      <c r="K62" s="100" t="e">
        <f>IF(3eme!#REF!="X",0,5)</f>
        <v>#REF!</v>
      </c>
      <c r="L62" s="100" t="e">
        <f t="shared" si="8"/>
        <v>#REF!</v>
      </c>
      <c r="M62" s="100" t="e">
        <f t="shared" si="9"/>
        <v>#REF!</v>
      </c>
      <c r="N62" s="100" t="e">
        <f t="shared" si="10"/>
        <v>#REF!</v>
      </c>
      <c r="O62" s="100" t="e">
        <f t="shared" si="11"/>
        <v>#REF!</v>
      </c>
      <c r="P62" s="100"/>
      <c r="Q62" s="100"/>
    </row>
    <row r="63" spans="1:17" ht="12.75">
      <c r="A63" s="103">
        <v>56</v>
      </c>
      <c r="B63" s="104">
        <f t="shared" si="6"/>
      </c>
      <c r="C63" s="104">
        <f>IF(ISBLANK(D63),"",(VLOOKUP(D63,3eme!$A$10:$D$40,3,FALSE))&amp;" ("&amp;(VLOOKUP(D63,3eme!$A$10:$D$40,4,FALSE))&amp;")")</f>
      </c>
      <c r="D63" s="105"/>
      <c r="E63" s="111" t="str">
        <f>IF(COUNTIF($D$8:D63,D63)&gt;1,"Doublon"," ")</f>
        <v> </v>
      </c>
      <c r="G63" s="107" t="e">
        <f>3eme!#REF!</f>
        <v>#REF!</v>
      </c>
      <c r="H63" s="108"/>
      <c r="I63" s="109" t="e">
        <f t="shared" si="7"/>
        <v>#REF!</v>
      </c>
      <c r="J63" s="100" t="e">
        <f>IF(3eme!#REF!=0,1,0)</f>
        <v>#REF!</v>
      </c>
      <c r="K63" s="100" t="e">
        <f>IF(3eme!#REF!="X",0,5)</f>
        <v>#REF!</v>
      </c>
      <c r="L63" s="100" t="e">
        <f t="shared" si="8"/>
        <v>#REF!</v>
      </c>
      <c r="M63" s="100" t="e">
        <f t="shared" si="9"/>
        <v>#REF!</v>
      </c>
      <c r="N63" s="100" t="e">
        <f t="shared" si="10"/>
        <v>#REF!</v>
      </c>
      <c r="O63" s="100" t="e">
        <f t="shared" si="11"/>
        <v>#REF!</v>
      </c>
      <c r="P63" s="100"/>
      <c r="Q63" s="100"/>
    </row>
    <row r="64" spans="1:17" ht="12.75">
      <c r="A64" s="103">
        <v>57</v>
      </c>
      <c r="B64" s="104">
        <f t="shared" si="6"/>
      </c>
      <c r="C64" s="104">
        <f>IF(ISBLANK(D64),"",(VLOOKUP(D64,3eme!$A$10:$D$40,3,FALSE))&amp;" ("&amp;(VLOOKUP(D64,3eme!$A$10:$D$40,4,FALSE))&amp;")")</f>
      </c>
      <c r="D64" s="105"/>
      <c r="E64" s="111" t="str">
        <f>IF(COUNTIF($D$8:D64,D64)&gt;1,"Doublon"," ")</f>
        <v> </v>
      </c>
      <c r="G64" s="107" t="e">
        <f>3eme!#REF!</f>
        <v>#REF!</v>
      </c>
      <c r="H64" s="108"/>
      <c r="I64" s="109" t="e">
        <f t="shared" si="7"/>
        <v>#REF!</v>
      </c>
      <c r="J64" s="100" t="e">
        <f>IF(3eme!#REF!=0,1,0)</f>
        <v>#REF!</v>
      </c>
      <c r="K64" s="100" t="e">
        <f>IF(3eme!#REF!="X",0,5)</f>
        <v>#REF!</v>
      </c>
      <c r="L64" s="100" t="e">
        <f t="shared" si="8"/>
        <v>#REF!</v>
      </c>
      <c r="M64" s="100" t="e">
        <f t="shared" si="9"/>
        <v>#REF!</v>
      </c>
      <c r="N64" s="100" t="e">
        <f t="shared" si="10"/>
        <v>#REF!</v>
      </c>
      <c r="O64" s="100" t="e">
        <f t="shared" si="11"/>
        <v>#REF!</v>
      </c>
      <c r="P64" s="100"/>
      <c r="Q64" s="100"/>
    </row>
    <row r="65" spans="1:17" ht="12.75">
      <c r="A65" s="103">
        <v>58</v>
      </c>
      <c r="B65" s="104">
        <f t="shared" si="6"/>
      </c>
      <c r="C65" s="104">
        <f>IF(ISBLANK(D65),"",(VLOOKUP(D65,3eme!$A$10:$D$40,3,FALSE))&amp;" ("&amp;(VLOOKUP(D65,3eme!$A$10:$D$40,4,FALSE))&amp;")")</f>
      </c>
      <c r="D65" s="105"/>
      <c r="E65" s="111" t="str">
        <f>IF(COUNTIF($D$8:D65,D65)&gt;1,"Doublon"," ")</f>
        <v> </v>
      </c>
      <c r="G65" s="107" t="e">
        <f>3eme!#REF!</f>
        <v>#REF!</v>
      </c>
      <c r="H65" s="108"/>
      <c r="I65" s="109" t="e">
        <f t="shared" si="7"/>
        <v>#REF!</v>
      </c>
      <c r="J65" s="100" t="e">
        <f>IF(3eme!#REF!=0,1,0)</f>
        <v>#REF!</v>
      </c>
      <c r="K65" s="100" t="e">
        <f>IF(3eme!#REF!="X",0,5)</f>
        <v>#REF!</v>
      </c>
      <c r="L65" s="100" t="e">
        <f t="shared" si="8"/>
        <v>#REF!</v>
      </c>
      <c r="M65" s="100" t="e">
        <f t="shared" si="9"/>
        <v>#REF!</v>
      </c>
      <c r="N65" s="100" t="e">
        <f t="shared" si="10"/>
        <v>#REF!</v>
      </c>
      <c r="O65" s="100" t="e">
        <f t="shared" si="11"/>
        <v>#REF!</v>
      </c>
      <c r="P65" s="100"/>
      <c r="Q65" s="100"/>
    </row>
    <row r="66" spans="1:17" ht="12.75">
      <c r="A66" s="103">
        <v>59</v>
      </c>
      <c r="B66" s="104">
        <f t="shared" si="6"/>
      </c>
      <c r="C66" s="104">
        <f>IF(ISBLANK(D66),"",(VLOOKUP(D66,3eme!$A$10:$D$40,3,FALSE))&amp;" ("&amp;(VLOOKUP(D66,3eme!$A$10:$D$40,4,FALSE))&amp;")")</f>
      </c>
      <c r="D66" s="105"/>
      <c r="E66" s="111" t="str">
        <f>IF(COUNTIF($D$8:D66,D66)&gt;1,"Doublon"," ")</f>
        <v> </v>
      </c>
      <c r="G66" s="107" t="e">
        <f>3eme!#REF!</f>
        <v>#REF!</v>
      </c>
      <c r="H66" s="108"/>
      <c r="I66" s="109" t="e">
        <f t="shared" si="7"/>
        <v>#REF!</v>
      </c>
      <c r="J66" s="100" t="e">
        <f>IF(3eme!#REF!=0,1,0)</f>
        <v>#REF!</v>
      </c>
      <c r="K66" s="100" t="e">
        <f>IF(3eme!#REF!="X",0,5)</f>
        <v>#REF!</v>
      </c>
      <c r="L66" s="100" t="e">
        <f t="shared" si="8"/>
        <v>#REF!</v>
      </c>
      <c r="M66" s="100" t="e">
        <f t="shared" si="9"/>
        <v>#REF!</v>
      </c>
      <c r="N66" s="100" t="e">
        <f t="shared" si="10"/>
        <v>#REF!</v>
      </c>
      <c r="O66" s="100" t="e">
        <f t="shared" si="11"/>
        <v>#REF!</v>
      </c>
      <c r="P66" s="100"/>
      <c r="Q66" s="100"/>
    </row>
    <row r="67" spans="1:17" ht="12.75">
      <c r="A67" s="103">
        <v>60</v>
      </c>
      <c r="B67" s="104">
        <f t="shared" si="6"/>
      </c>
      <c r="C67" s="104">
        <f>IF(ISBLANK(D67),"",(VLOOKUP(D67,3eme!$A$10:$D$40,3,FALSE))&amp;" ("&amp;(VLOOKUP(D67,3eme!$A$10:$D$40,4,FALSE))&amp;")")</f>
      </c>
      <c r="D67" s="105"/>
      <c r="E67" s="111" t="str">
        <f>IF(COUNTIF($D$8:D67,D67)&gt;1,"Doublon"," ")</f>
        <v> </v>
      </c>
      <c r="G67" s="107" t="e">
        <f>3eme!#REF!</f>
        <v>#REF!</v>
      </c>
      <c r="H67" s="108"/>
      <c r="I67" s="109" t="e">
        <f t="shared" si="7"/>
        <v>#REF!</v>
      </c>
      <c r="J67" s="100" t="e">
        <f>IF(3eme!#REF!=0,1,0)</f>
        <v>#REF!</v>
      </c>
      <c r="K67" s="100" t="e">
        <f>IF(3eme!#REF!="X",0,5)</f>
        <v>#REF!</v>
      </c>
      <c r="L67" s="100" t="e">
        <f t="shared" si="8"/>
        <v>#REF!</v>
      </c>
      <c r="M67" s="100" t="e">
        <f t="shared" si="9"/>
        <v>#REF!</v>
      </c>
      <c r="N67" s="100" t="e">
        <f t="shared" si="10"/>
        <v>#REF!</v>
      </c>
      <c r="O67" s="100" t="e">
        <f t="shared" si="11"/>
        <v>#REF!</v>
      </c>
      <c r="P67" s="100"/>
      <c r="Q67" s="100"/>
    </row>
    <row r="68" spans="1:17" ht="12.75">
      <c r="A68" s="103">
        <v>61</v>
      </c>
      <c r="B68" s="104">
        <f t="shared" si="6"/>
      </c>
      <c r="C68" s="104">
        <f>IF(ISBLANK(D68),"",(VLOOKUP(D68,3eme!$A$10:$D$40,3,FALSE))&amp;" ("&amp;(VLOOKUP(D68,3eme!$A$10:$D$40,4,FALSE))&amp;")")</f>
      </c>
      <c r="D68" s="105"/>
      <c r="E68" s="111" t="str">
        <f>IF(COUNTIF($D$8:D68,D68)&gt;1,"Doublon"," ")</f>
        <v> </v>
      </c>
      <c r="G68" s="107" t="e">
        <f>3eme!#REF!</f>
        <v>#REF!</v>
      </c>
      <c r="H68" s="108"/>
      <c r="I68" s="109" t="e">
        <f t="shared" si="7"/>
        <v>#REF!</v>
      </c>
      <c r="J68" s="100" t="e">
        <f>IF(3eme!#REF!=0,1,0)</f>
        <v>#REF!</v>
      </c>
      <c r="K68" s="100" t="e">
        <f>IF(3eme!#REF!="X",0,5)</f>
        <v>#REF!</v>
      </c>
      <c r="L68" s="100" t="e">
        <f t="shared" si="8"/>
        <v>#REF!</v>
      </c>
      <c r="M68" s="100" t="e">
        <f t="shared" si="9"/>
        <v>#REF!</v>
      </c>
      <c r="N68" s="100" t="e">
        <f t="shared" si="10"/>
        <v>#REF!</v>
      </c>
      <c r="O68" s="100" t="e">
        <f t="shared" si="11"/>
        <v>#REF!</v>
      </c>
      <c r="P68" s="100"/>
      <c r="Q68" s="100"/>
    </row>
    <row r="69" spans="1:17" ht="12.75">
      <c r="A69" s="103">
        <v>62</v>
      </c>
      <c r="B69" s="104">
        <f aca="true" t="shared" si="12" ref="B69:B100">IF(ISBLANK(D69),"",VLOOKUP(D69,Resultats_3eme_7,2,FALSE))</f>
      </c>
      <c r="C69" s="104">
        <f>IF(ISBLANK(D69),"",(VLOOKUP(D69,3eme!$A$10:$D$40,3,FALSE))&amp;" ("&amp;(VLOOKUP(D69,3eme!$A$10:$D$40,4,FALSE))&amp;")")</f>
      </c>
      <c r="D69" s="105"/>
      <c r="E69" s="111" t="str">
        <f>IF(COUNTIF($D$8:D69,D69)&gt;1,"Doublon"," ")</f>
        <v> </v>
      </c>
      <c r="G69" s="107" t="e">
        <f>3eme!#REF!</f>
        <v>#REF!</v>
      </c>
      <c r="H69" s="108"/>
      <c r="I69" s="109" t="e">
        <f t="shared" si="7"/>
        <v>#REF!</v>
      </c>
      <c r="J69" s="100" t="e">
        <f>IF(3eme!#REF!=0,1,0)</f>
        <v>#REF!</v>
      </c>
      <c r="K69" s="100" t="e">
        <f>IF(3eme!#REF!="X",0,5)</f>
        <v>#REF!</v>
      </c>
      <c r="L69" s="100" t="e">
        <f t="shared" si="8"/>
        <v>#REF!</v>
      </c>
      <c r="M69" s="100" t="e">
        <f t="shared" si="9"/>
        <v>#REF!</v>
      </c>
      <c r="N69" s="100" t="e">
        <f t="shared" si="10"/>
        <v>#REF!</v>
      </c>
      <c r="O69" s="100" t="e">
        <f t="shared" si="11"/>
        <v>#REF!</v>
      </c>
      <c r="P69" s="100"/>
      <c r="Q69" s="100"/>
    </row>
    <row r="70" spans="1:17" ht="12.75">
      <c r="A70" s="103">
        <v>63</v>
      </c>
      <c r="B70" s="104">
        <f t="shared" si="12"/>
      </c>
      <c r="C70" s="104">
        <f>IF(ISBLANK(D70),"",(VLOOKUP(D70,3eme!$A$10:$D$40,3,FALSE))&amp;" ("&amp;(VLOOKUP(D70,3eme!$A$10:$D$40,4,FALSE))&amp;")")</f>
      </c>
      <c r="D70" s="105"/>
      <c r="E70" s="111" t="str">
        <f>IF(COUNTIF($D$8:D70,D70)&gt;1,"Doublon"," ")</f>
        <v> </v>
      </c>
      <c r="G70" s="107" t="e">
        <f>3eme!#REF!</f>
        <v>#REF!</v>
      </c>
      <c r="H70" s="108"/>
      <c r="I70" s="109" t="e">
        <f t="shared" si="7"/>
        <v>#REF!</v>
      </c>
      <c r="J70" s="100" t="e">
        <f>IF(3eme!#REF!=0,1,0)</f>
        <v>#REF!</v>
      </c>
      <c r="K70" s="100" t="e">
        <f>IF(3eme!#REF!="X",0,5)</f>
        <v>#REF!</v>
      </c>
      <c r="L70" s="100" t="e">
        <f t="shared" si="8"/>
        <v>#REF!</v>
      </c>
      <c r="M70" s="100" t="e">
        <f t="shared" si="9"/>
        <v>#REF!</v>
      </c>
      <c r="N70" s="100" t="e">
        <f t="shared" si="10"/>
        <v>#REF!</v>
      </c>
      <c r="O70" s="100" t="e">
        <f t="shared" si="11"/>
        <v>#REF!</v>
      </c>
      <c r="P70" s="100"/>
      <c r="Q70" s="100"/>
    </row>
    <row r="71" spans="1:17" ht="12.75">
      <c r="A71" s="103">
        <v>64</v>
      </c>
      <c r="B71" s="104">
        <f t="shared" si="12"/>
      </c>
      <c r="C71" s="104">
        <f>IF(ISBLANK(D71),"",(VLOOKUP(D71,3eme!$A$10:$D$40,3,FALSE))&amp;" ("&amp;(VLOOKUP(D71,3eme!$A$10:$D$40,4,FALSE))&amp;")")</f>
      </c>
      <c r="D71" s="105"/>
      <c r="E71" s="111" t="str">
        <f>IF(COUNTIF($D$8:D71,D71)&gt;1,"Doublon"," ")</f>
        <v> </v>
      </c>
      <c r="G71" s="107" t="e">
        <f>3eme!#REF!</f>
        <v>#REF!</v>
      </c>
      <c r="H71" s="108"/>
      <c r="I71" s="109" t="e">
        <f t="shared" si="7"/>
        <v>#REF!</v>
      </c>
      <c r="J71" s="100" t="e">
        <f>IF(3eme!#REF!=0,1,0)</f>
        <v>#REF!</v>
      </c>
      <c r="K71" s="100" t="e">
        <f>IF(3eme!#REF!="X",0,5)</f>
        <v>#REF!</v>
      </c>
      <c r="L71" s="100" t="e">
        <f t="shared" si="8"/>
        <v>#REF!</v>
      </c>
      <c r="M71" s="100" t="e">
        <f t="shared" si="9"/>
        <v>#REF!</v>
      </c>
      <c r="N71" s="100" t="e">
        <f t="shared" si="10"/>
        <v>#REF!</v>
      </c>
      <c r="O71" s="100" t="e">
        <f t="shared" si="11"/>
        <v>#REF!</v>
      </c>
      <c r="P71" s="100"/>
      <c r="Q71" s="100"/>
    </row>
    <row r="72" spans="1:17" ht="12.75">
      <c r="A72" s="103">
        <v>65</v>
      </c>
      <c r="B72" s="104">
        <f t="shared" si="12"/>
      </c>
      <c r="C72" s="104">
        <f>IF(ISBLANK(D72),"",(VLOOKUP(D72,3eme!$A$10:$D$40,3,FALSE))&amp;" ("&amp;(VLOOKUP(D72,3eme!$A$10:$D$40,4,FALSE))&amp;")")</f>
      </c>
      <c r="D72" s="105"/>
      <c r="E72" s="111" t="str">
        <f>IF(COUNTIF($D$8:D72,D72)&gt;1,"Doublon"," ")</f>
        <v> </v>
      </c>
      <c r="G72" s="107" t="e">
        <f>3eme!#REF!</f>
        <v>#REF!</v>
      </c>
      <c r="H72" s="108"/>
      <c r="I72" s="109" t="e">
        <f aca="true" t="shared" si="13" ref="I72:I107">VLOOKUP($O$8:$O$107,$Q$8:$R$16,2,FALSE)</f>
        <v>#REF!</v>
      </c>
      <c r="J72" s="100" t="e">
        <f>IF(3eme!#REF!=0,1,0)</f>
        <v>#REF!</v>
      </c>
      <c r="K72" s="100" t="e">
        <f>IF(3eme!#REF!="X",0,5)</f>
        <v>#REF!</v>
      </c>
      <c r="L72" s="100" t="e">
        <f aca="true" t="shared" si="14" ref="L72:L103">J72+K72</f>
        <v>#REF!</v>
      </c>
      <c r="M72" s="100" t="e">
        <f aca="true" t="shared" si="15" ref="M72:M107">IF(SUM(J72:K72)=0,10,0)</f>
        <v>#REF!</v>
      </c>
      <c r="N72" s="100" t="e">
        <f aca="true" t="shared" si="16" ref="N72:N103">IF(M72=10,COUNTIF($D$8:$D$107,G72),50)</f>
        <v>#REF!</v>
      </c>
      <c r="O72" s="100" t="e">
        <f aca="true" t="shared" si="17" ref="O72:O103">L72+M72+N72</f>
        <v>#REF!</v>
      </c>
      <c r="P72" s="100"/>
      <c r="Q72" s="100"/>
    </row>
    <row r="73" spans="1:17" ht="12.75">
      <c r="A73" s="103">
        <v>66</v>
      </c>
      <c r="B73" s="104">
        <f t="shared" si="12"/>
      </c>
      <c r="C73" s="104">
        <f>IF(ISBLANK(D73),"",(VLOOKUP(D73,3eme!$A$10:$D$40,3,FALSE))&amp;" ("&amp;(VLOOKUP(D73,3eme!$A$10:$D$40,4,FALSE))&amp;")")</f>
      </c>
      <c r="D73" s="105"/>
      <c r="E73" s="111" t="str">
        <f>IF(COUNTIF($D$8:D73,D73)&gt;1,"Doublon"," ")</f>
        <v> </v>
      </c>
      <c r="G73" s="107" t="e">
        <f>3eme!#REF!</f>
        <v>#REF!</v>
      </c>
      <c r="H73" s="108"/>
      <c r="I73" s="109" t="e">
        <f t="shared" si="13"/>
        <v>#REF!</v>
      </c>
      <c r="J73" s="100" t="e">
        <f>IF(3eme!#REF!=0,1,0)</f>
        <v>#REF!</v>
      </c>
      <c r="K73" s="100" t="e">
        <f>IF(3eme!#REF!="X",0,5)</f>
        <v>#REF!</v>
      </c>
      <c r="L73" s="100" t="e">
        <f t="shared" si="14"/>
        <v>#REF!</v>
      </c>
      <c r="M73" s="100" t="e">
        <f t="shared" si="15"/>
        <v>#REF!</v>
      </c>
      <c r="N73" s="100" t="e">
        <f t="shared" si="16"/>
        <v>#REF!</v>
      </c>
      <c r="O73" s="100" t="e">
        <f t="shared" si="17"/>
        <v>#REF!</v>
      </c>
      <c r="P73" s="100"/>
      <c r="Q73" s="100"/>
    </row>
    <row r="74" spans="1:17" ht="12.75">
      <c r="A74" s="103">
        <v>67</v>
      </c>
      <c r="B74" s="104">
        <f t="shared" si="12"/>
      </c>
      <c r="C74" s="104">
        <f>IF(ISBLANK(D74),"",(VLOOKUP(D74,3eme!$A$10:$D$40,3,FALSE))&amp;" ("&amp;(VLOOKUP(D74,3eme!$A$10:$D$40,4,FALSE))&amp;")")</f>
      </c>
      <c r="D74" s="105"/>
      <c r="E74" s="111" t="str">
        <f>IF(COUNTIF($D$8:D74,D74)&gt;1,"Doublon"," ")</f>
        <v> </v>
      </c>
      <c r="G74" s="107" t="e">
        <f>3eme!#REF!</f>
        <v>#REF!</v>
      </c>
      <c r="H74" s="108"/>
      <c r="I74" s="109" t="e">
        <f t="shared" si="13"/>
        <v>#REF!</v>
      </c>
      <c r="J74" s="100" t="e">
        <f>IF(3eme!#REF!=0,1,0)</f>
        <v>#REF!</v>
      </c>
      <c r="K74" s="100" t="e">
        <f>IF(3eme!#REF!="X",0,5)</f>
        <v>#REF!</v>
      </c>
      <c r="L74" s="100" t="e">
        <f t="shared" si="14"/>
        <v>#REF!</v>
      </c>
      <c r="M74" s="100" t="e">
        <f t="shared" si="15"/>
        <v>#REF!</v>
      </c>
      <c r="N74" s="100" t="e">
        <f t="shared" si="16"/>
        <v>#REF!</v>
      </c>
      <c r="O74" s="100" t="e">
        <f t="shared" si="17"/>
        <v>#REF!</v>
      </c>
      <c r="P74" s="100"/>
      <c r="Q74" s="100"/>
    </row>
    <row r="75" spans="1:17" ht="12.75">
      <c r="A75" s="103">
        <v>68</v>
      </c>
      <c r="B75" s="104">
        <f t="shared" si="12"/>
      </c>
      <c r="C75" s="104">
        <f>IF(ISBLANK(D75),"",(VLOOKUP(D75,3eme!$A$10:$D$40,3,FALSE))&amp;" ("&amp;(VLOOKUP(D75,3eme!$A$10:$D$40,4,FALSE))&amp;")")</f>
      </c>
      <c r="D75" s="105"/>
      <c r="E75" s="111" t="str">
        <f>IF(COUNTIF($D$8:D75,D75)&gt;1,"Doublon"," ")</f>
        <v> </v>
      </c>
      <c r="G75" s="107" t="e">
        <f>3eme!#REF!</f>
        <v>#REF!</v>
      </c>
      <c r="H75" s="108"/>
      <c r="I75" s="109" t="e">
        <f t="shared" si="13"/>
        <v>#REF!</v>
      </c>
      <c r="J75" s="100" t="e">
        <f>IF(3eme!#REF!=0,1,0)</f>
        <v>#REF!</v>
      </c>
      <c r="K75" s="100" t="e">
        <f>IF(3eme!#REF!="X",0,5)</f>
        <v>#REF!</v>
      </c>
      <c r="L75" s="100" t="e">
        <f t="shared" si="14"/>
        <v>#REF!</v>
      </c>
      <c r="M75" s="100" t="e">
        <f t="shared" si="15"/>
        <v>#REF!</v>
      </c>
      <c r="N75" s="100" t="e">
        <f t="shared" si="16"/>
        <v>#REF!</v>
      </c>
      <c r="O75" s="100" t="e">
        <f t="shared" si="17"/>
        <v>#REF!</v>
      </c>
      <c r="P75" s="100"/>
      <c r="Q75" s="100"/>
    </row>
    <row r="76" spans="1:17" ht="12.75">
      <c r="A76" s="103">
        <v>69</v>
      </c>
      <c r="B76" s="104">
        <f t="shared" si="12"/>
      </c>
      <c r="C76" s="104">
        <f>IF(ISBLANK(D76),"",(VLOOKUP(D76,3eme!$A$10:$D$40,3,FALSE))&amp;" ("&amp;(VLOOKUP(D76,3eme!$A$10:$D$40,4,FALSE))&amp;")")</f>
      </c>
      <c r="D76" s="105"/>
      <c r="E76" s="111" t="str">
        <f>IF(COUNTIF($D$8:D76,D76)&gt;1,"Doublon"," ")</f>
        <v> </v>
      </c>
      <c r="G76" s="107" t="e">
        <f>3eme!#REF!</f>
        <v>#REF!</v>
      </c>
      <c r="H76" s="108"/>
      <c r="I76" s="109" t="e">
        <f t="shared" si="13"/>
        <v>#REF!</v>
      </c>
      <c r="J76" s="100" t="e">
        <f>IF(3eme!#REF!=0,1,0)</f>
        <v>#REF!</v>
      </c>
      <c r="K76" s="100" t="e">
        <f>IF(3eme!#REF!="X",0,5)</f>
        <v>#REF!</v>
      </c>
      <c r="L76" s="100" t="e">
        <f t="shared" si="14"/>
        <v>#REF!</v>
      </c>
      <c r="M76" s="100" t="e">
        <f t="shared" si="15"/>
        <v>#REF!</v>
      </c>
      <c r="N76" s="100" t="e">
        <f t="shared" si="16"/>
        <v>#REF!</v>
      </c>
      <c r="O76" s="100" t="e">
        <f t="shared" si="17"/>
        <v>#REF!</v>
      </c>
      <c r="P76" s="100"/>
      <c r="Q76" s="100"/>
    </row>
    <row r="77" spans="1:17" ht="12.75">
      <c r="A77" s="103">
        <v>70</v>
      </c>
      <c r="B77" s="104">
        <f t="shared" si="12"/>
      </c>
      <c r="C77" s="104">
        <f>IF(ISBLANK(D77),"",(VLOOKUP(D77,3eme!$A$10:$D$40,3,FALSE))&amp;" ("&amp;(VLOOKUP(D77,3eme!$A$10:$D$40,4,FALSE))&amp;")")</f>
      </c>
      <c r="D77" s="105"/>
      <c r="E77" s="111" t="str">
        <f>IF(COUNTIF($D$8:D77,D77)&gt;1,"Doublon"," ")</f>
        <v> </v>
      </c>
      <c r="G77" s="107" t="e">
        <f>3eme!#REF!</f>
        <v>#REF!</v>
      </c>
      <c r="H77" s="108"/>
      <c r="I77" s="109" t="e">
        <f t="shared" si="13"/>
        <v>#REF!</v>
      </c>
      <c r="J77" s="100" t="e">
        <f>IF(3eme!#REF!=0,1,0)</f>
        <v>#REF!</v>
      </c>
      <c r="K77" s="100" t="e">
        <f>IF(3eme!#REF!="X",0,5)</f>
        <v>#REF!</v>
      </c>
      <c r="L77" s="100" t="e">
        <f t="shared" si="14"/>
        <v>#REF!</v>
      </c>
      <c r="M77" s="100" t="e">
        <f t="shared" si="15"/>
        <v>#REF!</v>
      </c>
      <c r="N77" s="100" t="e">
        <f t="shared" si="16"/>
        <v>#REF!</v>
      </c>
      <c r="O77" s="100" t="e">
        <f t="shared" si="17"/>
        <v>#REF!</v>
      </c>
      <c r="P77" s="100"/>
      <c r="Q77" s="100"/>
    </row>
    <row r="78" spans="1:17" ht="12.75">
      <c r="A78" s="103">
        <v>71</v>
      </c>
      <c r="B78" s="104">
        <f t="shared" si="12"/>
      </c>
      <c r="C78" s="104">
        <f>IF(ISBLANK(D78),"",(VLOOKUP(D78,3eme!$A$10:$D$40,3,FALSE))&amp;" ("&amp;(VLOOKUP(D78,3eme!$A$10:$D$40,4,FALSE))&amp;")")</f>
      </c>
      <c r="D78" s="105"/>
      <c r="E78" s="111" t="str">
        <f>IF(COUNTIF($D$8:D78,D78)&gt;1,"Doublon"," ")</f>
        <v> </v>
      </c>
      <c r="G78" s="107" t="e">
        <f>3eme!#REF!</f>
        <v>#REF!</v>
      </c>
      <c r="H78" s="108"/>
      <c r="I78" s="109" t="e">
        <f t="shared" si="13"/>
        <v>#REF!</v>
      </c>
      <c r="J78" s="100" t="e">
        <f>IF(3eme!#REF!=0,1,0)</f>
        <v>#REF!</v>
      </c>
      <c r="K78" s="100" t="e">
        <f>IF(3eme!#REF!="X",0,5)</f>
        <v>#REF!</v>
      </c>
      <c r="L78" s="100" t="e">
        <f t="shared" si="14"/>
        <v>#REF!</v>
      </c>
      <c r="M78" s="100" t="e">
        <f t="shared" si="15"/>
        <v>#REF!</v>
      </c>
      <c r="N78" s="100" t="e">
        <f t="shared" si="16"/>
        <v>#REF!</v>
      </c>
      <c r="O78" s="100" t="e">
        <f t="shared" si="17"/>
        <v>#REF!</v>
      </c>
      <c r="P78" s="100"/>
      <c r="Q78" s="100"/>
    </row>
    <row r="79" spans="1:17" ht="12.75">
      <c r="A79" s="103">
        <v>72</v>
      </c>
      <c r="B79" s="104">
        <f t="shared" si="12"/>
      </c>
      <c r="C79" s="104">
        <f>IF(ISBLANK(D79),"",(VLOOKUP(D79,3eme!$A$10:$D$40,3,FALSE))&amp;" ("&amp;(VLOOKUP(D79,3eme!$A$10:$D$40,4,FALSE))&amp;")")</f>
      </c>
      <c r="D79" s="105"/>
      <c r="E79" s="111" t="str">
        <f>IF(COUNTIF($D$8:D79,D79)&gt;1,"Doublon"," ")</f>
        <v> </v>
      </c>
      <c r="G79" s="107" t="e">
        <f>3eme!#REF!</f>
        <v>#REF!</v>
      </c>
      <c r="H79" s="108"/>
      <c r="I79" s="109" t="e">
        <f t="shared" si="13"/>
        <v>#REF!</v>
      </c>
      <c r="J79" s="100" t="e">
        <f>IF(3eme!#REF!=0,1,0)</f>
        <v>#REF!</v>
      </c>
      <c r="K79" s="100" t="e">
        <f>IF(3eme!#REF!="X",0,5)</f>
        <v>#REF!</v>
      </c>
      <c r="L79" s="100" t="e">
        <f t="shared" si="14"/>
        <v>#REF!</v>
      </c>
      <c r="M79" s="100" t="e">
        <f t="shared" si="15"/>
        <v>#REF!</v>
      </c>
      <c r="N79" s="100" t="e">
        <f t="shared" si="16"/>
        <v>#REF!</v>
      </c>
      <c r="O79" s="100" t="e">
        <f t="shared" si="17"/>
        <v>#REF!</v>
      </c>
      <c r="P79" s="100"/>
      <c r="Q79" s="100"/>
    </row>
    <row r="80" spans="1:17" ht="12.75">
      <c r="A80" s="103">
        <v>73</v>
      </c>
      <c r="B80" s="104">
        <f t="shared" si="12"/>
      </c>
      <c r="C80" s="104">
        <f>IF(ISBLANK(D80),"",(VLOOKUP(D80,3eme!$A$10:$D$40,3,FALSE))&amp;" ("&amp;(VLOOKUP(D80,3eme!$A$10:$D$40,4,FALSE))&amp;")")</f>
      </c>
      <c r="D80" s="105"/>
      <c r="E80" s="111" t="str">
        <f>IF(COUNTIF($D$8:D80,D80)&gt;1,"Doublon"," ")</f>
        <v> </v>
      </c>
      <c r="G80" s="107" t="e">
        <f>3eme!#REF!</f>
        <v>#REF!</v>
      </c>
      <c r="H80" s="108"/>
      <c r="I80" s="109" t="e">
        <f t="shared" si="13"/>
        <v>#REF!</v>
      </c>
      <c r="J80" s="100" t="e">
        <f>IF(3eme!#REF!=0,1,0)</f>
        <v>#REF!</v>
      </c>
      <c r="K80" s="100" t="e">
        <f>IF(3eme!#REF!="X",0,5)</f>
        <v>#REF!</v>
      </c>
      <c r="L80" s="100" t="e">
        <f t="shared" si="14"/>
        <v>#REF!</v>
      </c>
      <c r="M80" s="100" t="e">
        <f t="shared" si="15"/>
        <v>#REF!</v>
      </c>
      <c r="N80" s="100" t="e">
        <f t="shared" si="16"/>
        <v>#REF!</v>
      </c>
      <c r="O80" s="100" t="e">
        <f t="shared" si="17"/>
        <v>#REF!</v>
      </c>
      <c r="P80" s="100"/>
      <c r="Q80" s="100"/>
    </row>
    <row r="81" spans="1:17" ht="12.75">
      <c r="A81" s="103">
        <v>74</v>
      </c>
      <c r="B81" s="104">
        <f t="shared" si="12"/>
      </c>
      <c r="C81" s="104">
        <f>IF(ISBLANK(D81),"",(VLOOKUP(D81,3eme!$A$10:$D$40,3,FALSE))&amp;" ("&amp;(VLOOKUP(D81,3eme!$A$10:$D$40,4,FALSE))&amp;")")</f>
      </c>
      <c r="D81" s="105"/>
      <c r="E81" s="111" t="str">
        <f>IF(COUNTIF($D$8:D81,D81)&gt;1,"Doublon"," ")</f>
        <v> </v>
      </c>
      <c r="G81" s="107" t="e">
        <f>3eme!#REF!</f>
        <v>#REF!</v>
      </c>
      <c r="H81" s="108"/>
      <c r="I81" s="109" t="e">
        <f t="shared" si="13"/>
        <v>#REF!</v>
      </c>
      <c r="J81" s="100" t="e">
        <f>IF(3eme!#REF!=0,1,0)</f>
        <v>#REF!</v>
      </c>
      <c r="K81" s="100" t="e">
        <f>IF(3eme!#REF!="X",0,5)</f>
        <v>#REF!</v>
      </c>
      <c r="L81" s="100" t="e">
        <f t="shared" si="14"/>
        <v>#REF!</v>
      </c>
      <c r="M81" s="100" t="e">
        <f t="shared" si="15"/>
        <v>#REF!</v>
      </c>
      <c r="N81" s="100" t="e">
        <f t="shared" si="16"/>
        <v>#REF!</v>
      </c>
      <c r="O81" s="100" t="e">
        <f t="shared" si="17"/>
        <v>#REF!</v>
      </c>
      <c r="P81" s="100"/>
      <c r="Q81" s="100"/>
    </row>
    <row r="82" spans="1:17" ht="12.75">
      <c r="A82" s="103">
        <v>75</v>
      </c>
      <c r="B82" s="104">
        <f t="shared" si="12"/>
      </c>
      <c r="C82" s="104">
        <f>IF(ISBLANK(D82),"",(VLOOKUP(D82,3eme!$A$10:$D$40,3,FALSE))&amp;" ("&amp;(VLOOKUP(D82,3eme!$A$10:$D$40,4,FALSE))&amp;")")</f>
      </c>
      <c r="D82" s="105"/>
      <c r="E82" s="111" t="str">
        <f>IF(COUNTIF($D$8:D82,D82)&gt;1,"Doublon"," ")</f>
        <v> </v>
      </c>
      <c r="G82" s="107" t="e">
        <f>3eme!#REF!</f>
        <v>#REF!</v>
      </c>
      <c r="H82" s="108"/>
      <c r="I82" s="109" t="e">
        <f t="shared" si="13"/>
        <v>#REF!</v>
      </c>
      <c r="J82" s="100" t="e">
        <f>IF(3eme!#REF!=0,1,0)</f>
        <v>#REF!</v>
      </c>
      <c r="K82" s="100" t="e">
        <f>IF(3eme!#REF!="X",0,5)</f>
        <v>#REF!</v>
      </c>
      <c r="L82" s="100" t="e">
        <f t="shared" si="14"/>
        <v>#REF!</v>
      </c>
      <c r="M82" s="100" t="e">
        <f t="shared" si="15"/>
        <v>#REF!</v>
      </c>
      <c r="N82" s="100" t="e">
        <f t="shared" si="16"/>
        <v>#REF!</v>
      </c>
      <c r="O82" s="100" t="e">
        <f t="shared" si="17"/>
        <v>#REF!</v>
      </c>
      <c r="P82" s="100"/>
      <c r="Q82" s="100"/>
    </row>
    <row r="83" spans="1:17" ht="12.75">
      <c r="A83" s="103">
        <v>76</v>
      </c>
      <c r="B83" s="104">
        <f t="shared" si="12"/>
      </c>
      <c r="C83" s="104">
        <f>IF(ISBLANK(D83),"",(VLOOKUP(D83,3eme!$A$10:$D$40,3,FALSE))&amp;" ("&amp;(VLOOKUP(D83,3eme!$A$10:$D$40,4,FALSE))&amp;")")</f>
      </c>
      <c r="D83" s="105"/>
      <c r="E83" s="111" t="str">
        <f>IF(COUNTIF($D$8:D83,D83)&gt;1,"Doublon"," ")</f>
        <v> </v>
      </c>
      <c r="G83" s="107" t="e">
        <f>3eme!#REF!</f>
        <v>#REF!</v>
      </c>
      <c r="H83" s="108"/>
      <c r="I83" s="109" t="e">
        <f t="shared" si="13"/>
        <v>#REF!</v>
      </c>
      <c r="J83" s="100" t="e">
        <f>IF(3eme!#REF!=0,1,0)</f>
        <v>#REF!</v>
      </c>
      <c r="K83" s="100" t="e">
        <f>IF(3eme!#REF!="X",0,5)</f>
        <v>#REF!</v>
      </c>
      <c r="L83" s="100" t="e">
        <f t="shared" si="14"/>
        <v>#REF!</v>
      </c>
      <c r="M83" s="100" t="e">
        <f t="shared" si="15"/>
        <v>#REF!</v>
      </c>
      <c r="N83" s="100" t="e">
        <f t="shared" si="16"/>
        <v>#REF!</v>
      </c>
      <c r="O83" s="100" t="e">
        <f t="shared" si="17"/>
        <v>#REF!</v>
      </c>
      <c r="P83" s="100"/>
      <c r="Q83" s="100"/>
    </row>
    <row r="84" spans="1:17" ht="12.75">
      <c r="A84" s="103">
        <v>77</v>
      </c>
      <c r="B84" s="104">
        <f t="shared" si="12"/>
      </c>
      <c r="C84" s="104">
        <f>IF(ISBLANK(D84),"",(VLOOKUP(D84,3eme!$A$10:$D$40,3,FALSE))&amp;" ("&amp;(VLOOKUP(D84,3eme!$A$10:$D$40,4,FALSE))&amp;")")</f>
      </c>
      <c r="D84" s="105"/>
      <c r="E84" s="111" t="str">
        <f>IF(COUNTIF($D$8:D84,D84)&gt;1,"Doublon"," ")</f>
        <v> </v>
      </c>
      <c r="G84" s="107" t="e">
        <f>3eme!#REF!</f>
        <v>#REF!</v>
      </c>
      <c r="H84" s="108"/>
      <c r="I84" s="109" t="e">
        <f t="shared" si="13"/>
        <v>#REF!</v>
      </c>
      <c r="J84" s="100" t="e">
        <f>IF(3eme!#REF!=0,1,0)</f>
        <v>#REF!</v>
      </c>
      <c r="K84" s="100" t="e">
        <f>IF(3eme!#REF!="X",0,5)</f>
        <v>#REF!</v>
      </c>
      <c r="L84" s="100" t="e">
        <f t="shared" si="14"/>
        <v>#REF!</v>
      </c>
      <c r="M84" s="100" t="e">
        <f t="shared" si="15"/>
        <v>#REF!</v>
      </c>
      <c r="N84" s="100" t="e">
        <f t="shared" si="16"/>
        <v>#REF!</v>
      </c>
      <c r="O84" s="100" t="e">
        <f t="shared" si="17"/>
        <v>#REF!</v>
      </c>
      <c r="P84" s="100"/>
      <c r="Q84" s="100"/>
    </row>
    <row r="85" spans="1:17" ht="12.75">
      <c r="A85" s="103">
        <v>78</v>
      </c>
      <c r="B85" s="104">
        <f t="shared" si="12"/>
      </c>
      <c r="C85" s="104">
        <f>IF(ISBLANK(D85),"",(VLOOKUP(D85,3eme!$A$10:$D$40,3,FALSE))&amp;" ("&amp;(VLOOKUP(D85,3eme!$A$10:$D$40,4,FALSE))&amp;")")</f>
      </c>
      <c r="D85" s="105"/>
      <c r="E85" s="111" t="str">
        <f>IF(COUNTIF($D$8:D85,D85)&gt;1,"Doublon"," ")</f>
        <v> </v>
      </c>
      <c r="G85" s="107" t="e">
        <f>3eme!#REF!</f>
        <v>#REF!</v>
      </c>
      <c r="H85" s="108"/>
      <c r="I85" s="109" t="e">
        <f t="shared" si="13"/>
        <v>#REF!</v>
      </c>
      <c r="J85" s="100" t="e">
        <f>IF(3eme!#REF!=0,1,0)</f>
        <v>#REF!</v>
      </c>
      <c r="K85" s="100" t="e">
        <f>IF(3eme!#REF!="X",0,5)</f>
        <v>#REF!</v>
      </c>
      <c r="L85" s="100" t="e">
        <f t="shared" si="14"/>
        <v>#REF!</v>
      </c>
      <c r="M85" s="100" t="e">
        <f t="shared" si="15"/>
        <v>#REF!</v>
      </c>
      <c r="N85" s="100" t="e">
        <f t="shared" si="16"/>
        <v>#REF!</v>
      </c>
      <c r="O85" s="100" t="e">
        <f t="shared" si="17"/>
        <v>#REF!</v>
      </c>
      <c r="P85" s="100"/>
      <c r="Q85" s="100"/>
    </row>
    <row r="86" spans="1:17" ht="12.75">
      <c r="A86" s="103">
        <v>79</v>
      </c>
      <c r="B86" s="104">
        <f t="shared" si="12"/>
      </c>
      <c r="C86" s="104">
        <f>IF(ISBLANK(D86),"",(VLOOKUP(D86,3eme!$A$10:$D$40,3,FALSE))&amp;" ("&amp;(VLOOKUP(D86,3eme!$A$10:$D$40,4,FALSE))&amp;")")</f>
      </c>
      <c r="D86" s="105"/>
      <c r="E86" s="111" t="str">
        <f>IF(COUNTIF($D$8:D86,D86)&gt;1,"Doublon"," ")</f>
        <v> </v>
      </c>
      <c r="G86" s="107" t="e">
        <f>3eme!#REF!</f>
        <v>#REF!</v>
      </c>
      <c r="H86" s="108"/>
      <c r="I86" s="109" t="e">
        <f t="shared" si="13"/>
        <v>#REF!</v>
      </c>
      <c r="J86" s="100" t="e">
        <f>IF(3eme!#REF!=0,1,0)</f>
        <v>#REF!</v>
      </c>
      <c r="K86" s="100" t="e">
        <f>IF(3eme!#REF!="X",0,5)</f>
        <v>#REF!</v>
      </c>
      <c r="L86" s="100" t="e">
        <f t="shared" si="14"/>
        <v>#REF!</v>
      </c>
      <c r="M86" s="100" t="e">
        <f t="shared" si="15"/>
        <v>#REF!</v>
      </c>
      <c r="N86" s="100" t="e">
        <f t="shared" si="16"/>
        <v>#REF!</v>
      </c>
      <c r="O86" s="100" t="e">
        <f t="shared" si="17"/>
        <v>#REF!</v>
      </c>
      <c r="P86" s="100"/>
      <c r="Q86" s="100"/>
    </row>
    <row r="87" spans="1:17" ht="12.75">
      <c r="A87" s="103">
        <v>80</v>
      </c>
      <c r="B87" s="104">
        <f t="shared" si="12"/>
      </c>
      <c r="C87" s="104">
        <f>IF(ISBLANK(D87),"",(VLOOKUP(D87,3eme!$A$10:$D$40,3,FALSE))&amp;" ("&amp;(VLOOKUP(D87,3eme!$A$10:$D$40,4,FALSE))&amp;")")</f>
      </c>
      <c r="D87" s="105"/>
      <c r="E87" s="111" t="str">
        <f>IF(COUNTIF($D$8:D87,D87)&gt;1,"Doublon"," ")</f>
        <v> </v>
      </c>
      <c r="G87" s="107" t="e">
        <f>3eme!#REF!</f>
        <v>#REF!</v>
      </c>
      <c r="H87" s="108"/>
      <c r="I87" s="109" t="e">
        <f t="shared" si="13"/>
        <v>#REF!</v>
      </c>
      <c r="J87" s="100" t="e">
        <f>IF(3eme!#REF!=0,1,0)</f>
        <v>#REF!</v>
      </c>
      <c r="K87" s="100" t="e">
        <f>IF(3eme!#REF!="X",0,5)</f>
        <v>#REF!</v>
      </c>
      <c r="L87" s="100" t="e">
        <f t="shared" si="14"/>
        <v>#REF!</v>
      </c>
      <c r="M87" s="100" t="e">
        <f t="shared" si="15"/>
        <v>#REF!</v>
      </c>
      <c r="N87" s="100" t="e">
        <f t="shared" si="16"/>
        <v>#REF!</v>
      </c>
      <c r="O87" s="100" t="e">
        <f t="shared" si="17"/>
        <v>#REF!</v>
      </c>
      <c r="P87" s="100"/>
      <c r="Q87" s="100"/>
    </row>
    <row r="88" spans="1:17" ht="12.75">
      <c r="A88" s="103">
        <v>81</v>
      </c>
      <c r="B88" s="104">
        <f t="shared" si="12"/>
      </c>
      <c r="C88" s="104">
        <f>IF(ISBLANK(D88),"",(VLOOKUP(D88,3eme!$A$10:$D$40,3,FALSE))&amp;" ("&amp;(VLOOKUP(D88,3eme!$A$10:$D$40,4,FALSE))&amp;")")</f>
      </c>
      <c r="D88" s="105"/>
      <c r="E88" s="111" t="str">
        <f>IF(COUNTIF($D$8:D88,D88)&gt;1,"Doublon"," ")</f>
        <v> </v>
      </c>
      <c r="G88" s="107" t="e">
        <f>3eme!#REF!</f>
        <v>#REF!</v>
      </c>
      <c r="H88" s="108"/>
      <c r="I88" s="109" t="e">
        <f t="shared" si="13"/>
        <v>#REF!</v>
      </c>
      <c r="J88" s="100" t="e">
        <f>IF(3eme!#REF!=0,1,0)</f>
        <v>#REF!</v>
      </c>
      <c r="K88" s="100" t="e">
        <f>IF(3eme!#REF!="X",0,5)</f>
        <v>#REF!</v>
      </c>
      <c r="L88" s="100" t="e">
        <f t="shared" si="14"/>
        <v>#REF!</v>
      </c>
      <c r="M88" s="100" t="e">
        <f t="shared" si="15"/>
        <v>#REF!</v>
      </c>
      <c r="N88" s="100" t="e">
        <f t="shared" si="16"/>
        <v>#REF!</v>
      </c>
      <c r="O88" s="100" t="e">
        <f t="shared" si="17"/>
        <v>#REF!</v>
      </c>
      <c r="P88" s="100"/>
      <c r="Q88" s="100"/>
    </row>
    <row r="89" spans="1:17" ht="12.75">
      <c r="A89" s="103">
        <v>82</v>
      </c>
      <c r="B89" s="104">
        <f t="shared" si="12"/>
      </c>
      <c r="C89" s="104">
        <f>IF(ISBLANK(D89),"",(VLOOKUP(D89,3eme!$A$10:$D$40,3,FALSE))&amp;" ("&amp;(VLOOKUP(D89,3eme!$A$10:$D$40,4,FALSE))&amp;")")</f>
      </c>
      <c r="D89" s="105"/>
      <c r="E89" s="111" t="str">
        <f>IF(COUNTIF($D$8:D89,D89)&gt;1,"Doublon"," ")</f>
        <v> </v>
      </c>
      <c r="G89" s="107" t="e">
        <f>3eme!#REF!</f>
        <v>#REF!</v>
      </c>
      <c r="H89" s="108"/>
      <c r="I89" s="109" t="e">
        <f t="shared" si="13"/>
        <v>#REF!</v>
      </c>
      <c r="J89" s="100" t="e">
        <f>IF(3eme!#REF!=0,1,0)</f>
        <v>#REF!</v>
      </c>
      <c r="K89" s="100" t="e">
        <f>IF(3eme!#REF!="X",0,5)</f>
        <v>#REF!</v>
      </c>
      <c r="L89" s="100" t="e">
        <f t="shared" si="14"/>
        <v>#REF!</v>
      </c>
      <c r="M89" s="100" t="e">
        <f t="shared" si="15"/>
        <v>#REF!</v>
      </c>
      <c r="N89" s="100" t="e">
        <f t="shared" si="16"/>
        <v>#REF!</v>
      </c>
      <c r="O89" s="100" t="e">
        <f t="shared" si="17"/>
        <v>#REF!</v>
      </c>
      <c r="P89" s="100"/>
      <c r="Q89" s="100"/>
    </row>
    <row r="90" spans="1:17" ht="12.75">
      <c r="A90" s="103">
        <v>83</v>
      </c>
      <c r="B90" s="104">
        <f t="shared" si="12"/>
      </c>
      <c r="C90" s="104">
        <f>IF(ISBLANK(D90),"",(VLOOKUP(D90,3eme!$A$10:$D$40,3,FALSE))&amp;" ("&amp;(VLOOKUP(D90,3eme!$A$10:$D$40,4,FALSE))&amp;")")</f>
      </c>
      <c r="D90" s="105"/>
      <c r="E90" s="111" t="str">
        <f>IF(COUNTIF($D$8:D90,D90)&gt;1,"Doublon"," ")</f>
        <v> </v>
      </c>
      <c r="G90" s="107" t="e">
        <f>3eme!#REF!</f>
        <v>#REF!</v>
      </c>
      <c r="H90" s="108"/>
      <c r="I90" s="109" t="e">
        <f t="shared" si="13"/>
        <v>#REF!</v>
      </c>
      <c r="J90" s="100" t="e">
        <f>IF(3eme!#REF!=0,1,0)</f>
        <v>#REF!</v>
      </c>
      <c r="K90" s="100" t="e">
        <f>IF(3eme!#REF!="X",0,5)</f>
        <v>#REF!</v>
      </c>
      <c r="L90" s="100" t="e">
        <f t="shared" si="14"/>
        <v>#REF!</v>
      </c>
      <c r="M90" s="100" t="e">
        <f t="shared" si="15"/>
        <v>#REF!</v>
      </c>
      <c r="N90" s="100" t="e">
        <f t="shared" si="16"/>
        <v>#REF!</v>
      </c>
      <c r="O90" s="100" t="e">
        <f t="shared" si="17"/>
        <v>#REF!</v>
      </c>
      <c r="P90" s="100"/>
      <c r="Q90" s="100"/>
    </row>
    <row r="91" spans="1:17" ht="12.75">
      <c r="A91" s="103">
        <v>84</v>
      </c>
      <c r="B91" s="104">
        <f t="shared" si="12"/>
      </c>
      <c r="C91" s="104">
        <f>IF(ISBLANK(D91),"",(VLOOKUP(D91,3eme!$A$10:$D$40,3,FALSE))&amp;" ("&amp;(VLOOKUP(D91,3eme!$A$10:$D$40,4,FALSE))&amp;")")</f>
      </c>
      <c r="D91" s="105"/>
      <c r="E91" s="111" t="str">
        <f>IF(COUNTIF($D$8:D91,D91)&gt;1,"Doublon"," ")</f>
        <v> </v>
      </c>
      <c r="G91" s="107" t="e">
        <f>3eme!#REF!</f>
        <v>#REF!</v>
      </c>
      <c r="H91" s="108"/>
      <c r="I91" s="109" t="e">
        <f t="shared" si="13"/>
        <v>#REF!</v>
      </c>
      <c r="J91" s="100" t="e">
        <f>IF(3eme!#REF!=0,1,0)</f>
        <v>#REF!</v>
      </c>
      <c r="K91" s="100" t="e">
        <f>IF(3eme!#REF!="X",0,5)</f>
        <v>#REF!</v>
      </c>
      <c r="L91" s="100" t="e">
        <f t="shared" si="14"/>
        <v>#REF!</v>
      </c>
      <c r="M91" s="100" t="e">
        <f t="shared" si="15"/>
        <v>#REF!</v>
      </c>
      <c r="N91" s="100" t="e">
        <f t="shared" si="16"/>
        <v>#REF!</v>
      </c>
      <c r="O91" s="100" t="e">
        <f t="shared" si="17"/>
        <v>#REF!</v>
      </c>
      <c r="P91" s="100"/>
      <c r="Q91" s="100"/>
    </row>
    <row r="92" spans="1:17" ht="12.75">
      <c r="A92" s="103">
        <v>85</v>
      </c>
      <c r="B92" s="104">
        <f t="shared" si="12"/>
      </c>
      <c r="C92" s="104">
        <f>IF(ISBLANK(D92),"",(VLOOKUP(D92,3eme!$A$10:$D$40,3,FALSE))&amp;" ("&amp;(VLOOKUP(D92,3eme!$A$10:$D$40,4,FALSE))&amp;")")</f>
      </c>
      <c r="D92" s="105"/>
      <c r="E92" s="111" t="str">
        <f>IF(COUNTIF($D$8:D92,D92)&gt;1,"Doublon"," ")</f>
        <v> </v>
      </c>
      <c r="G92" s="107" t="e">
        <f>3eme!#REF!</f>
        <v>#REF!</v>
      </c>
      <c r="H92" s="108"/>
      <c r="I92" s="109" t="e">
        <f t="shared" si="13"/>
        <v>#REF!</v>
      </c>
      <c r="J92" s="100" t="e">
        <f>IF(3eme!#REF!=0,1,0)</f>
        <v>#REF!</v>
      </c>
      <c r="K92" s="100" t="e">
        <f>IF(3eme!#REF!="X",0,5)</f>
        <v>#REF!</v>
      </c>
      <c r="L92" s="100" t="e">
        <f t="shared" si="14"/>
        <v>#REF!</v>
      </c>
      <c r="M92" s="100" t="e">
        <f t="shared" si="15"/>
        <v>#REF!</v>
      </c>
      <c r="N92" s="100" t="e">
        <f t="shared" si="16"/>
        <v>#REF!</v>
      </c>
      <c r="O92" s="100" t="e">
        <f t="shared" si="17"/>
        <v>#REF!</v>
      </c>
      <c r="P92" s="100"/>
      <c r="Q92" s="100"/>
    </row>
    <row r="93" spans="1:17" ht="12.75">
      <c r="A93" s="103">
        <v>86</v>
      </c>
      <c r="B93" s="104">
        <f t="shared" si="12"/>
      </c>
      <c r="C93" s="104">
        <f>IF(ISBLANK(D93),"",(VLOOKUP(D93,3eme!$A$10:$D$40,3,FALSE))&amp;" ("&amp;(VLOOKUP(D93,3eme!$A$10:$D$40,4,FALSE))&amp;")")</f>
      </c>
      <c r="D93" s="105"/>
      <c r="E93" s="111" t="str">
        <f>IF(COUNTIF($D$8:D93,D93)&gt;1,"Doublon"," ")</f>
        <v> </v>
      </c>
      <c r="G93" s="107" t="e">
        <f>3eme!#REF!</f>
        <v>#REF!</v>
      </c>
      <c r="H93" s="108"/>
      <c r="I93" s="109" t="e">
        <f t="shared" si="13"/>
        <v>#REF!</v>
      </c>
      <c r="J93" s="100" t="e">
        <f>IF(3eme!#REF!=0,1,0)</f>
        <v>#REF!</v>
      </c>
      <c r="K93" s="100" t="e">
        <f>IF(3eme!#REF!="X",0,5)</f>
        <v>#REF!</v>
      </c>
      <c r="L93" s="100" t="e">
        <f t="shared" si="14"/>
        <v>#REF!</v>
      </c>
      <c r="M93" s="100" t="e">
        <f t="shared" si="15"/>
        <v>#REF!</v>
      </c>
      <c r="N93" s="100" t="e">
        <f t="shared" si="16"/>
        <v>#REF!</v>
      </c>
      <c r="O93" s="100" t="e">
        <f t="shared" si="17"/>
        <v>#REF!</v>
      </c>
      <c r="P93" s="100"/>
      <c r="Q93" s="100"/>
    </row>
    <row r="94" spans="1:17" ht="12.75">
      <c r="A94" s="103">
        <v>87</v>
      </c>
      <c r="B94" s="104">
        <f t="shared" si="12"/>
      </c>
      <c r="C94" s="104">
        <f>IF(ISBLANK(D94),"",(VLOOKUP(D94,3eme!$A$10:$D$40,3,FALSE))&amp;" ("&amp;(VLOOKUP(D94,3eme!$A$10:$D$40,4,FALSE))&amp;")")</f>
      </c>
      <c r="D94" s="105"/>
      <c r="E94" s="111" t="str">
        <f>IF(COUNTIF($D$8:D94,D94)&gt;1,"Doublon"," ")</f>
        <v> </v>
      </c>
      <c r="G94" s="107" t="e">
        <f>3eme!#REF!</f>
        <v>#REF!</v>
      </c>
      <c r="H94" s="108"/>
      <c r="I94" s="109" t="e">
        <f t="shared" si="13"/>
        <v>#REF!</v>
      </c>
      <c r="J94" s="100" t="e">
        <f>IF(3eme!#REF!=0,1,0)</f>
        <v>#REF!</v>
      </c>
      <c r="K94" s="100" t="e">
        <f>IF(3eme!#REF!="X",0,5)</f>
        <v>#REF!</v>
      </c>
      <c r="L94" s="100" t="e">
        <f t="shared" si="14"/>
        <v>#REF!</v>
      </c>
      <c r="M94" s="100" t="e">
        <f t="shared" si="15"/>
        <v>#REF!</v>
      </c>
      <c r="N94" s="100" t="e">
        <f t="shared" si="16"/>
        <v>#REF!</v>
      </c>
      <c r="O94" s="100" t="e">
        <f t="shared" si="17"/>
        <v>#REF!</v>
      </c>
      <c r="P94" s="100"/>
      <c r="Q94" s="100"/>
    </row>
    <row r="95" spans="1:17" ht="12.75">
      <c r="A95" s="103">
        <v>88</v>
      </c>
      <c r="B95" s="104">
        <f t="shared" si="12"/>
      </c>
      <c r="C95" s="104">
        <f>IF(ISBLANK(D95),"",(VLOOKUP(D95,3eme!$A$10:$D$40,3,FALSE))&amp;" ("&amp;(VLOOKUP(D95,3eme!$A$10:$D$40,4,FALSE))&amp;")")</f>
      </c>
      <c r="D95" s="105"/>
      <c r="E95" s="111" t="str">
        <f>IF(COUNTIF($D$8:D95,D95)&gt;1,"Doublon"," ")</f>
        <v> </v>
      </c>
      <c r="G95" s="107" t="e">
        <f>3eme!#REF!</f>
        <v>#REF!</v>
      </c>
      <c r="H95" s="108"/>
      <c r="I95" s="109" t="e">
        <f t="shared" si="13"/>
        <v>#REF!</v>
      </c>
      <c r="J95" s="100" t="e">
        <f>IF(3eme!#REF!=0,1,0)</f>
        <v>#REF!</v>
      </c>
      <c r="K95" s="100" t="e">
        <f>IF(3eme!#REF!="X",0,5)</f>
        <v>#REF!</v>
      </c>
      <c r="L95" s="100" t="e">
        <f t="shared" si="14"/>
        <v>#REF!</v>
      </c>
      <c r="M95" s="100" t="e">
        <f t="shared" si="15"/>
        <v>#REF!</v>
      </c>
      <c r="N95" s="100" t="e">
        <f t="shared" si="16"/>
        <v>#REF!</v>
      </c>
      <c r="O95" s="100" t="e">
        <f t="shared" si="17"/>
        <v>#REF!</v>
      </c>
      <c r="P95" s="100"/>
      <c r="Q95" s="100"/>
    </row>
    <row r="96" spans="1:17" ht="12.75">
      <c r="A96" s="103">
        <v>89</v>
      </c>
      <c r="B96" s="104">
        <f t="shared" si="12"/>
      </c>
      <c r="C96" s="104">
        <f>IF(ISBLANK(D96),"",(VLOOKUP(D96,3eme!$A$10:$D$40,3,FALSE))&amp;" ("&amp;(VLOOKUP(D96,3eme!$A$10:$D$40,4,FALSE))&amp;")")</f>
      </c>
      <c r="D96" s="105"/>
      <c r="E96" s="111" t="str">
        <f>IF(COUNTIF($D$8:D96,D96)&gt;1,"Doublon"," ")</f>
        <v> </v>
      </c>
      <c r="G96" s="107" t="e">
        <f>3eme!#REF!</f>
        <v>#REF!</v>
      </c>
      <c r="H96" s="108"/>
      <c r="I96" s="109" t="e">
        <f t="shared" si="13"/>
        <v>#REF!</v>
      </c>
      <c r="J96" s="100" t="e">
        <f>IF(3eme!#REF!=0,1,0)</f>
        <v>#REF!</v>
      </c>
      <c r="K96" s="100" t="e">
        <f>IF(3eme!#REF!="X",0,5)</f>
        <v>#REF!</v>
      </c>
      <c r="L96" s="100" t="e">
        <f t="shared" si="14"/>
        <v>#REF!</v>
      </c>
      <c r="M96" s="100" t="e">
        <f t="shared" si="15"/>
        <v>#REF!</v>
      </c>
      <c r="N96" s="100" t="e">
        <f t="shared" si="16"/>
        <v>#REF!</v>
      </c>
      <c r="O96" s="100" t="e">
        <f t="shared" si="17"/>
        <v>#REF!</v>
      </c>
      <c r="P96" s="100"/>
      <c r="Q96" s="100"/>
    </row>
    <row r="97" spans="1:17" ht="12.75">
      <c r="A97" s="103">
        <v>90</v>
      </c>
      <c r="B97" s="104">
        <f t="shared" si="12"/>
      </c>
      <c r="C97" s="104">
        <f>IF(ISBLANK(D97),"",(VLOOKUP(D97,3eme!$A$10:$D$40,3,FALSE))&amp;" ("&amp;(VLOOKUP(D97,3eme!$A$10:$D$40,4,FALSE))&amp;")")</f>
      </c>
      <c r="D97" s="105"/>
      <c r="E97" s="111" t="str">
        <f>IF(COUNTIF($D$8:D97,D97)&gt;1,"Doublon"," ")</f>
        <v> </v>
      </c>
      <c r="G97" s="107" t="e">
        <f>3eme!#REF!</f>
        <v>#REF!</v>
      </c>
      <c r="H97" s="108"/>
      <c r="I97" s="109" t="e">
        <f t="shared" si="13"/>
        <v>#REF!</v>
      </c>
      <c r="J97" s="100" t="e">
        <f>IF(3eme!#REF!=0,1,0)</f>
        <v>#REF!</v>
      </c>
      <c r="K97" s="100" t="e">
        <f>IF(3eme!#REF!="X",0,5)</f>
        <v>#REF!</v>
      </c>
      <c r="L97" s="100" t="e">
        <f t="shared" si="14"/>
        <v>#REF!</v>
      </c>
      <c r="M97" s="100" t="e">
        <f t="shared" si="15"/>
        <v>#REF!</v>
      </c>
      <c r="N97" s="100" t="e">
        <f t="shared" si="16"/>
        <v>#REF!</v>
      </c>
      <c r="O97" s="100" t="e">
        <f t="shared" si="17"/>
        <v>#REF!</v>
      </c>
      <c r="P97" s="100"/>
      <c r="Q97" s="100"/>
    </row>
    <row r="98" spans="1:17" ht="12.75">
      <c r="A98" s="103">
        <v>91</v>
      </c>
      <c r="B98" s="104">
        <f t="shared" si="12"/>
      </c>
      <c r="C98" s="104">
        <f>IF(ISBLANK(D98),"",(VLOOKUP(D98,3eme!$A$10:$D$40,3,FALSE))&amp;" ("&amp;(VLOOKUP(D98,3eme!$A$10:$D$40,4,FALSE))&amp;")")</f>
      </c>
      <c r="D98" s="105"/>
      <c r="E98" s="111" t="str">
        <f>IF(COUNTIF($D$8:D98,D98)&gt;1,"Doublon"," ")</f>
        <v> </v>
      </c>
      <c r="G98" s="107" t="e">
        <f>3eme!#REF!</f>
        <v>#REF!</v>
      </c>
      <c r="H98" s="108"/>
      <c r="I98" s="109" t="e">
        <f t="shared" si="13"/>
        <v>#REF!</v>
      </c>
      <c r="J98" s="100" t="e">
        <f>IF(3eme!#REF!=0,1,0)</f>
        <v>#REF!</v>
      </c>
      <c r="K98" s="100" t="e">
        <f>IF(3eme!#REF!="X",0,5)</f>
        <v>#REF!</v>
      </c>
      <c r="L98" s="100" t="e">
        <f t="shared" si="14"/>
        <v>#REF!</v>
      </c>
      <c r="M98" s="100" t="e">
        <f t="shared" si="15"/>
        <v>#REF!</v>
      </c>
      <c r="N98" s="100" t="e">
        <f t="shared" si="16"/>
        <v>#REF!</v>
      </c>
      <c r="O98" s="100" t="e">
        <f t="shared" si="17"/>
        <v>#REF!</v>
      </c>
      <c r="P98" s="100"/>
      <c r="Q98" s="100"/>
    </row>
    <row r="99" spans="1:17" ht="12.75">
      <c r="A99" s="103">
        <v>92</v>
      </c>
      <c r="B99" s="104">
        <f t="shared" si="12"/>
      </c>
      <c r="C99" s="104">
        <f>IF(ISBLANK(D99),"",(VLOOKUP(D99,3eme!$A$10:$D$40,3,FALSE))&amp;" ("&amp;(VLOOKUP(D99,3eme!$A$10:$D$40,4,FALSE))&amp;")")</f>
      </c>
      <c r="D99" s="105"/>
      <c r="E99" s="111" t="str">
        <f>IF(COUNTIF($D$8:D99,D99)&gt;1,"Doublon"," ")</f>
        <v> </v>
      </c>
      <c r="G99" s="107" t="e">
        <f>3eme!#REF!</f>
        <v>#REF!</v>
      </c>
      <c r="H99" s="108"/>
      <c r="I99" s="109" t="e">
        <f t="shared" si="13"/>
        <v>#REF!</v>
      </c>
      <c r="J99" s="100" t="e">
        <f>IF(3eme!#REF!=0,1,0)</f>
        <v>#REF!</v>
      </c>
      <c r="K99" s="100" t="e">
        <f>IF(3eme!#REF!="X",0,5)</f>
        <v>#REF!</v>
      </c>
      <c r="L99" s="100" t="e">
        <f t="shared" si="14"/>
        <v>#REF!</v>
      </c>
      <c r="M99" s="100" t="e">
        <f t="shared" si="15"/>
        <v>#REF!</v>
      </c>
      <c r="N99" s="100" t="e">
        <f t="shared" si="16"/>
        <v>#REF!</v>
      </c>
      <c r="O99" s="100" t="e">
        <f t="shared" si="17"/>
        <v>#REF!</v>
      </c>
      <c r="P99" s="100"/>
      <c r="Q99" s="100"/>
    </row>
    <row r="100" spans="1:17" ht="12.75">
      <c r="A100" s="103">
        <v>93</v>
      </c>
      <c r="B100" s="104">
        <f t="shared" si="12"/>
      </c>
      <c r="C100" s="104">
        <f>IF(ISBLANK(D100),"",(VLOOKUP(D100,3eme!$A$10:$D$40,3,FALSE))&amp;" ("&amp;(VLOOKUP(D100,3eme!$A$10:$D$40,4,FALSE))&amp;")")</f>
      </c>
      <c r="D100" s="105"/>
      <c r="E100" s="111" t="str">
        <f>IF(COUNTIF($D$8:D100,D100)&gt;1,"Doublon"," ")</f>
        <v> </v>
      </c>
      <c r="G100" s="107" t="e">
        <f>3eme!#REF!</f>
        <v>#REF!</v>
      </c>
      <c r="H100" s="108"/>
      <c r="I100" s="109" t="e">
        <f t="shared" si="13"/>
        <v>#REF!</v>
      </c>
      <c r="J100" s="100" t="e">
        <f>IF(3eme!#REF!=0,1,0)</f>
        <v>#REF!</v>
      </c>
      <c r="K100" s="100" t="e">
        <f>IF(3eme!#REF!="X",0,5)</f>
        <v>#REF!</v>
      </c>
      <c r="L100" s="100" t="e">
        <f t="shared" si="14"/>
        <v>#REF!</v>
      </c>
      <c r="M100" s="100" t="e">
        <f t="shared" si="15"/>
        <v>#REF!</v>
      </c>
      <c r="N100" s="100" t="e">
        <f t="shared" si="16"/>
        <v>#REF!</v>
      </c>
      <c r="O100" s="100" t="e">
        <f t="shared" si="17"/>
        <v>#REF!</v>
      </c>
      <c r="P100" s="100"/>
      <c r="Q100" s="100"/>
    </row>
    <row r="101" spans="1:17" ht="12.75">
      <c r="A101" s="103">
        <v>94</v>
      </c>
      <c r="B101" s="104">
        <f aca="true" t="shared" si="18" ref="B101:B107">IF(ISBLANK(D101),"",VLOOKUP(D101,Resultats_3eme_7,2,FALSE))</f>
      </c>
      <c r="C101" s="104">
        <f>IF(ISBLANK(D101),"",(VLOOKUP(D101,3eme!$A$10:$D$40,3,FALSE))&amp;" ("&amp;(VLOOKUP(D101,3eme!$A$10:$D$40,4,FALSE))&amp;")")</f>
      </c>
      <c r="D101" s="105"/>
      <c r="E101" s="111" t="str">
        <f>IF(COUNTIF($D$8:D101,D101)&gt;1,"Doublon"," ")</f>
        <v> </v>
      </c>
      <c r="G101" s="107" t="e">
        <f>3eme!#REF!</f>
        <v>#REF!</v>
      </c>
      <c r="H101" s="108"/>
      <c r="I101" s="109" t="e">
        <f t="shared" si="13"/>
        <v>#REF!</v>
      </c>
      <c r="J101" s="100" t="e">
        <f>IF(3eme!#REF!=0,1,0)</f>
        <v>#REF!</v>
      </c>
      <c r="K101" s="100" t="e">
        <f>IF(3eme!#REF!="X",0,5)</f>
        <v>#REF!</v>
      </c>
      <c r="L101" s="100" t="e">
        <f t="shared" si="14"/>
        <v>#REF!</v>
      </c>
      <c r="M101" s="100" t="e">
        <f t="shared" si="15"/>
        <v>#REF!</v>
      </c>
      <c r="N101" s="100" t="e">
        <f t="shared" si="16"/>
        <v>#REF!</v>
      </c>
      <c r="O101" s="100" t="e">
        <f t="shared" si="17"/>
        <v>#REF!</v>
      </c>
      <c r="P101" s="100"/>
      <c r="Q101" s="100"/>
    </row>
    <row r="102" spans="1:17" ht="12.75">
      <c r="A102" s="103">
        <v>95</v>
      </c>
      <c r="B102" s="104">
        <f t="shared" si="18"/>
      </c>
      <c r="C102" s="104">
        <f>IF(ISBLANK(D102),"",(VLOOKUP(D102,3eme!$A$10:$D$40,3,FALSE))&amp;" ("&amp;(VLOOKUP(D102,3eme!$A$10:$D$40,4,FALSE))&amp;")")</f>
      </c>
      <c r="D102" s="105"/>
      <c r="E102" s="111" t="str">
        <f>IF(COUNTIF($D$8:D102,D102)&gt;1,"Doublon"," ")</f>
        <v> </v>
      </c>
      <c r="G102" s="107" t="e">
        <f>3eme!#REF!</f>
        <v>#REF!</v>
      </c>
      <c r="H102" s="108"/>
      <c r="I102" s="109" t="e">
        <f t="shared" si="13"/>
        <v>#REF!</v>
      </c>
      <c r="J102" s="100" t="e">
        <f>IF(3eme!#REF!=0,1,0)</f>
        <v>#REF!</v>
      </c>
      <c r="K102" s="100" t="e">
        <f>IF(3eme!#REF!="X",0,5)</f>
        <v>#REF!</v>
      </c>
      <c r="L102" s="100" t="e">
        <f t="shared" si="14"/>
        <v>#REF!</v>
      </c>
      <c r="M102" s="100" t="e">
        <f t="shared" si="15"/>
        <v>#REF!</v>
      </c>
      <c r="N102" s="100" t="e">
        <f t="shared" si="16"/>
        <v>#REF!</v>
      </c>
      <c r="O102" s="100" t="e">
        <f t="shared" si="17"/>
        <v>#REF!</v>
      </c>
      <c r="P102" s="100"/>
      <c r="Q102" s="100"/>
    </row>
    <row r="103" spans="1:17" ht="12.75">
      <c r="A103" s="103">
        <v>96</v>
      </c>
      <c r="B103" s="104">
        <f t="shared" si="18"/>
      </c>
      <c r="C103" s="104">
        <f>IF(ISBLANK(D103),"",(VLOOKUP(D103,3eme!$A$10:$D$40,3,FALSE))&amp;" ("&amp;(VLOOKUP(D103,3eme!$A$10:$D$40,4,FALSE))&amp;")")</f>
      </c>
      <c r="D103" s="105"/>
      <c r="E103" s="111" t="str">
        <f>IF(COUNTIF($D$8:D103,D103)&gt;1,"Doublon"," ")</f>
        <v> </v>
      </c>
      <c r="G103" s="107" t="e">
        <f>3eme!#REF!</f>
        <v>#REF!</v>
      </c>
      <c r="H103" s="108"/>
      <c r="I103" s="109" t="e">
        <f t="shared" si="13"/>
        <v>#REF!</v>
      </c>
      <c r="J103" s="100" t="e">
        <f>IF(3eme!#REF!=0,1,0)</f>
        <v>#REF!</v>
      </c>
      <c r="K103" s="100" t="e">
        <f>IF(3eme!#REF!="X",0,5)</f>
        <v>#REF!</v>
      </c>
      <c r="L103" s="100" t="e">
        <f t="shared" si="14"/>
        <v>#REF!</v>
      </c>
      <c r="M103" s="100" t="e">
        <f t="shared" si="15"/>
        <v>#REF!</v>
      </c>
      <c r="N103" s="100" t="e">
        <f t="shared" si="16"/>
        <v>#REF!</v>
      </c>
      <c r="O103" s="100" t="e">
        <f t="shared" si="17"/>
        <v>#REF!</v>
      </c>
      <c r="P103" s="100"/>
      <c r="Q103" s="100"/>
    </row>
    <row r="104" spans="1:17" ht="12.75">
      <c r="A104" s="103">
        <v>97</v>
      </c>
      <c r="B104" s="104">
        <f t="shared" si="18"/>
      </c>
      <c r="C104" s="104">
        <f>IF(ISBLANK(D104),"",(VLOOKUP(D104,3eme!$A$10:$D$40,3,FALSE))&amp;" ("&amp;(VLOOKUP(D104,3eme!$A$10:$D$40,4,FALSE))&amp;")")</f>
      </c>
      <c r="D104" s="105"/>
      <c r="E104" s="111" t="str">
        <f>IF(COUNTIF($D$8:D104,D104)&gt;1,"Doublon"," ")</f>
        <v> </v>
      </c>
      <c r="G104" s="107" t="e">
        <f>3eme!#REF!</f>
        <v>#REF!</v>
      </c>
      <c r="H104" s="108"/>
      <c r="I104" s="109" t="e">
        <f t="shared" si="13"/>
        <v>#REF!</v>
      </c>
      <c r="J104" s="100" t="e">
        <f>IF(3eme!#REF!=0,1,0)</f>
        <v>#REF!</v>
      </c>
      <c r="K104" s="100" t="e">
        <f>IF(3eme!#REF!="X",0,5)</f>
        <v>#REF!</v>
      </c>
      <c r="L104" s="100" t="e">
        <f>J104+K104</f>
        <v>#REF!</v>
      </c>
      <c r="M104" s="100" t="e">
        <f t="shared" si="15"/>
        <v>#REF!</v>
      </c>
      <c r="N104" s="100" t="e">
        <f>IF(M104=10,COUNTIF($D$8:$D$107,G104),50)</f>
        <v>#REF!</v>
      </c>
      <c r="O104" s="100" t="e">
        <f>L104+M104+N104</f>
        <v>#REF!</v>
      </c>
      <c r="P104" s="100"/>
      <c r="Q104" s="100"/>
    </row>
    <row r="105" spans="1:17" ht="12.75">
      <c r="A105" s="103">
        <v>98</v>
      </c>
      <c r="B105" s="104">
        <f t="shared" si="18"/>
      </c>
      <c r="C105" s="104">
        <f>IF(ISBLANK(D105),"",(VLOOKUP(D105,3eme!$A$10:$D$40,3,FALSE))&amp;" ("&amp;(VLOOKUP(D105,3eme!$A$10:$D$40,4,FALSE))&amp;")")</f>
      </c>
      <c r="D105" s="105"/>
      <c r="E105" s="111" t="str">
        <f>IF(COUNTIF($D$8:D105,D105)&gt;1,"Doublon"," ")</f>
        <v> </v>
      </c>
      <c r="G105" s="107" t="e">
        <f>3eme!#REF!</f>
        <v>#REF!</v>
      </c>
      <c r="H105" s="108"/>
      <c r="I105" s="109" t="e">
        <f t="shared" si="13"/>
        <v>#REF!</v>
      </c>
      <c r="J105" s="100" t="e">
        <f>IF(3eme!#REF!=0,1,0)</f>
        <v>#REF!</v>
      </c>
      <c r="K105" s="100" t="e">
        <f>IF(3eme!#REF!="X",0,5)</f>
        <v>#REF!</v>
      </c>
      <c r="L105" s="100" t="e">
        <f>J105+K105</f>
        <v>#REF!</v>
      </c>
      <c r="M105" s="100" t="e">
        <f t="shared" si="15"/>
        <v>#REF!</v>
      </c>
      <c r="N105" s="100" t="e">
        <f>IF(M105=10,COUNTIF($D$8:$D$107,G105),50)</f>
        <v>#REF!</v>
      </c>
      <c r="O105" s="100" t="e">
        <f>L105+M105+N105</f>
        <v>#REF!</v>
      </c>
      <c r="P105" s="100"/>
      <c r="Q105" s="100"/>
    </row>
    <row r="106" spans="1:17" ht="12.75">
      <c r="A106" s="103">
        <v>99</v>
      </c>
      <c r="B106" s="104">
        <f t="shared" si="18"/>
      </c>
      <c r="C106" s="104">
        <f>IF(ISBLANK(D106),"",(VLOOKUP(D106,3eme!$A$10:$D$40,3,FALSE))&amp;" ("&amp;(VLOOKUP(D106,3eme!$A$10:$D$40,4,FALSE))&amp;")")</f>
      </c>
      <c r="D106" s="105"/>
      <c r="E106" s="111" t="str">
        <f>IF(COUNTIF($D$8:D106,D106)&gt;1,"Doublon"," ")</f>
        <v> </v>
      </c>
      <c r="G106" s="107" t="e">
        <f>3eme!#REF!</f>
        <v>#REF!</v>
      </c>
      <c r="H106" s="108"/>
      <c r="I106" s="109" t="e">
        <f t="shared" si="13"/>
        <v>#REF!</v>
      </c>
      <c r="J106" s="100" t="e">
        <f>IF(3eme!#REF!=0,1,0)</f>
        <v>#REF!</v>
      </c>
      <c r="K106" s="100" t="e">
        <f>IF(3eme!#REF!="X",0,5)</f>
        <v>#REF!</v>
      </c>
      <c r="L106" s="100" t="e">
        <f>J106+K106</f>
        <v>#REF!</v>
      </c>
      <c r="M106" s="100" t="e">
        <f t="shared" si="15"/>
        <v>#REF!</v>
      </c>
      <c r="N106" s="100" t="e">
        <f>IF(M106=10,COUNTIF($D$8:$D$107,G106),50)</f>
        <v>#REF!</v>
      </c>
      <c r="O106" s="100" t="e">
        <f>L106+M106+N106</f>
        <v>#REF!</v>
      </c>
      <c r="P106" s="100"/>
      <c r="Q106" s="100"/>
    </row>
    <row r="107" spans="1:17" ht="12.75">
      <c r="A107" s="113">
        <v>100</v>
      </c>
      <c r="B107" s="104">
        <f t="shared" si="18"/>
      </c>
      <c r="C107" s="104">
        <f>IF(ISBLANK(D107),"",(VLOOKUP(D107,3eme!$A$10:$D$40,3,FALSE))&amp;" ("&amp;(VLOOKUP(D107,3eme!$A$10:$D$40,4,FALSE))&amp;")")</f>
      </c>
      <c r="D107" s="114"/>
      <c r="E107" s="111" t="str">
        <f>IF(COUNTIF($D$8:D107,D107)&gt;1,"Doublon"," ")</f>
        <v> </v>
      </c>
      <c r="G107" s="107" t="e">
        <f>3eme!#REF!</f>
        <v>#REF!</v>
      </c>
      <c r="H107" s="108"/>
      <c r="I107" s="109" t="e">
        <f t="shared" si="13"/>
        <v>#REF!</v>
      </c>
      <c r="J107" s="100" t="e">
        <f>IF(3eme!#REF!=0,1,0)</f>
        <v>#REF!</v>
      </c>
      <c r="K107" s="100" t="e">
        <f>IF(3eme!#REF!="X",0,5)</f>
        <v>#REF!</v>
      </c>
      <c r="L107" s="100" t="e">
        <f>J107+K107</f>
        <v>#REF!</v>
      </c>
      <c r="M107" s="100" t="e">
        <f t="shared" si="15"/>
        <v>#REF!</v>
      </c>
      <c r="N107" s="100" t="e">
        <f>IF(M107=10,COUNTIF($D$8:$D$107,G107),50)</f>
        <v>#REF!</v>
      </c>
      <c r="O107" s="100" t="e">
        <f>L107+M107+N107</f>
        <v>#REF!</v>
      </c>
      <c r="P107" s="100"/>
      <c r="Q107" s="100"/>
    </row>
  </sheetData>
  <sheetProtection selectLockedCells="1" selectUnlockedCells="1"/>
  <mergeCells count="4">
    <mergeCell ref="B1:C1"/>
    <mergeCell ref="B2:C2"/>
    <mergeCell ref="B3:C3"/>
    <mergeCell ref="A5:C5"/>
  </mergeCells>
  <printOptions/>
  <pageMargins left="0.7086614173228347" right="0.7086614173228347" top="1.299212598425197" bottom="0.7480314960629921" header="0.5118110236220472" footer="0.5118110236220472"/>
  <pageSetup fitToHeight="0" fitToWidth="1" horizontalDpi="300" verticalDpi="3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R107"/>
  <sheetViews>
    <sheetView zoomScalePageLayoutView="0" workbookViewId="0" topLeftCell="A27">
      <selection activeCell="C42" sqref="A1:C42"/>
    </sheetView>
  </sheetViews>
  <sheetFormatPr defaultColWidth="11.421875" defaultRowHeight="12.75"/>
  <cols>
    <col min="1" max="1" width="11.421875" style="78" customWidth="1"/>
    <col min="2" max="3" width="50.7109375" style="78" customWidth="1"/>
    <col min="4" max="4" width="11.421875" style="78" customWidth="1"/>
    <col min="5" max="5" width="7.8515625" style="79" customWidth="1"/>
    <col min="6" max="6" width="2.7109375" style="78" customWidth="1"/>
    <col min="7" max="7" width="4.7109375" style="78" customWidth="1"/>
    <col min="8" max="8" width="15.7109375" style="78" customWidth="1"/>
    <col min="9" max="9" width="11.421875" style="80" customWidth="1"/>
    <col min="10" max="18" width="0" style="78" hidden="1" customWidth="1"/>
    <col min="19" max="16384" width="11.421875" style="78" customWidth="1"/>
  </cols>
  <sheetData>
    <row r="1" spans="1:5" ht="12.75">
      <c r="A1" s="81" t="s">
        <v>2</v>
      </c>
      <c r="B1" s="150" t="s">
        <v>3</v>
      </c>
      <c r="C1" s="150"/>
      <c r="D1" s="83"/>
      <c r="E1" s="84"/>
    </row>
    <row r="2" spans="1:4" ht="12.75">
      <c r="A2" s="85" t="s">
        <v>4</v>
      </c>
      <c r="B2" s="151" t="s">
        <v>218</v>
      </c>
      <c r="C2" s="151"/>
      <c r="D2" s="86"/>
    </row>
    <row r="3" spans="1:4" ht="12.75">
      <c r="A3" s="81" t="s">
        <v>7</v>
      </c>
      <c r="B3" s="152"/>
      <c r="C3" s="152"/>
      <c r="D3" s="86"/>
    </row>
    <row r="4" spans="1:5" ht="12.75">
      <c r="A4" s="82"/>
      <c r="B4" s="81"/>
      <c r="C4" s="87"/>
      <c r="D4" s="88"/>
      <c r="E4" s="89"/>
    </row>
    <row r="5" spans="1:5" ht="15">
      <c r="A5" s="153" t="str">
        <f>"Résultats "&amp;'4ème '!A6</f>
        <v>Résultats 4ème Cat</v>
      </c>
      <c r="B5" s="153"/>
      <c r="C5" s="153"/>
      <c r="D5" s="90"/>
      <c r="E5" s="84"/>
    </row>
    <row r="6" spans="1:5" ht="21">
      <c r="A6" s="91"/>
      <c r="B6" s="91"/>
      <c r="C6" s="91"/>
      <c r="D6" s="92"/>
      <c r="E6" s="93"/>
    </row>
    <row r="7" spans="1:18" ht="12.75">
      <c r="A7" s="94" t="s">
        <v>219</v>
      </c>
      <c r="B7" s="95" t="s">
        <v>44</v>
      </c>
      <c r="C7" s="95" t="s">
        <v>4</v>
      </c>
      <c r="D7" s="96" t="s">
        <v>220</v>
      </c>
      <c r="E7" s="93" t="s">
        <v>221</v>
      </c>
      <c r="G7" s="97" t="s">
        <v>222</v>
      </c>
      <c r="H7" s="97" t="s">
        <v>223</v>
      </c>
      <c r="I7" s="97" t="s">
        <v>224</v>
      </c>
      <c r="J7" s="98" t="s">
        <v>225</v>
      </c>
      <c r="K7" s="98" t="s">
        <v>226</v>
      </c>
      <c r="L7" s="99" t="s">
        <v>227</v>
      </c>
      <c r="M7" s="99" t="s">
        <v>228</v>
      </c>
      <c r="N7" s="99" t="s">
        <v>229</v>
      </c>
      <c r="O7" s="99" t="s">
        <v>227</v>
      </c>
      <c r="P7" s="100"/>
      <c r="Q7" s="101" t="s">
        <v>230</v>
      </c>
      <c r="R7" s="102" t="s">
        <v>231</v>
      </c>
    </row>
    <row r="8" spans="1:18" ht="12.75">
      <c r="A8" s="103">
        <v>1</v>
      </c>
      <c r="B8" s="104" t="str">
        <f aca="true" t="shared" si="0" ref="B8:B39">IF(ISBLANK(D8),"",VLOOKUP(D8,d_11,2,FALSE))</f>
        <v>DOMARADSKI SEBASTIEN</v>
      </c>
      <c r="C8" s="104" t="str">
        <f>IF(ISBLANK(D8),"",(VLOOKUP(D8,'4ème '!$A$10:$D$109,3,FALSE))&amp;" ("&amp;(VLOOKUP(D8,'4ème '!$A$10:$D$109,4,FALSE))&amp;")")</f>
        <v>AST CHATEAUNEUF (28)</v>
      </c>
      <c r="D8" s="105">
        <v>14</v>
      </c>
      <c r="E8" s="106"/>
      <c r="G8" s="107">
        <f>'4ème '!A10</f>
        <v>1</v>
      </c>
      <c r="H8" s="108"/>
      <c r="I8" s="109" t="str">
        <f aca="true" t="shared" si="1" ref="I8:I39">VLOOKUP($O$8:$O$107,$Q$8:$R$16,2,FALSE)</f>
        <v>Non partant</v>
      </c>
      <c r="J8" s="100">
        <f>IF('4ème '!B10=0,1,0)</f>
        <v>0</v>
      </c>
      <c r="K8" s="100">
        <f>IF('4ème '!F10="X",0,5)</f>
        <v>5</v>
      </c>
      <c r="L8" s="100">
        <f aca="true" t="shared" si="2" ref="L8:L39">J8+K8</f>
        <v>5</v>
      </c>
      <c r="M8" s="100">
        <f aca="true" t="shared" si="3" ref="M8:M39">IF(SUM(J8:K8)=0,10,0)</f>
        <v>0</v>
      </c>
      <c r="N8" s="100">
        <f aca="true" t="shared" si="4" ref="N8:N39">IF(M8=10,COUNTIF($D$8:$D$107,G8),50)</f>
        <v>50</v>
      </c>
      <c r="O8" s="100">
        <f aca="true" t="shared" si="5" ref="O8:O39">L8+M8+N8</f>
        <v>55</v>
      </c>
      <c r="P8" s="100"/>
      <c r="Q8" s="110">
        <v>10</v>
      </c>
      <c r="R8" s="102" t="s">
        <v>232</v>
      </c>
    </row>
    <row r="9" spans="1:18" ht="12.75">
      <c r="A9" s="103">
        <v>2</v>
      </c>
      <c r="B9" s="104" t="str">
        <f t="shared" si="0"/>
        <v>BELLIARD CYRIL</v>
      </c>
      <c r="C9" s="104" t="str">
        <f>IF(ISBLANK(D9),"",(VLOOKUP(D9,'4ème '!$A$10:$D$109,3,FALSE))&amp;" ("&amp;(VLOOKUP(D9,'4ème '!$A$10:$D$109,4,FALSE))&amp;")")</f>
        <v>DREUX CC (28)</v>
      </c>
      <c r="D9" s="105">
        <v>12</v>
      </c>
      <c r="E9" s="111" t="str">
        <f>IF(COUNTIF($D$8:D9,D9)&gt;1,"Doublon"," ")</f>
        <v> </v>
      </c>
      <c r="G9" s="107">
        <f>'4ème '!A11</f>
        <v>2</v>
      </c>
      <c r="H9" s="108"/>
      <c r="I9" s="109" t="str">
        <f t="shared" si="1"/>
        <v>Non partant</v>
      </c>
      <c r="J9" s="100">
        <f>IF('4ème '!B11=0,1,0)</f>
        <v>0</v>
      </c>
      <c r="K9" s="100">
        <f>IF('4ème '!F11="X",0,5)</f>
        <v>5</v>
      </c>
      <c r="L9" s="100">
        <f t="shared" si="2"/>
        <v>5</v>
      </c>
      <c r="M9" s="100">
        <f t="shared" si="3"/>
        <v>0</v>
      </c>
      <c r="N9" s="100">
        <f t="shared" si="4"/>
        <v>50</v>
      </c>
      <c r="O9" s="100">
        <f t="shared" si="5"/>
        <v>55</v>
      </c>
      <c r="P9" s="100"/>
      <c r="Q9" s="110">
        <v>11</v>
      </c>
      <c r="R9" s="102" t="s">
        <v>234</v>
      </c>
    </row>
    <row r="10" spans="1:18" ht="12.75">
      <c r="A10" s="103">
        <v>3</v>
      </c>
      <c r="B10" s="104" t="str">
        <f t="shared" si="0"/>
        <v>DURIEU YVES</v>
      </c>
      <c r="C10" s="104" t="str">
        <f>IF(ISBLANK(D10),"",(VLOOKUP(D10,'4ème '!$A$10:$D$109,3,FALSE))&amp;" ("&amp;(VLOOKUP(D10,'4ème '!$A$10:$D$109,4,FALSE))&amp;")")</f>
        <v>ANTHONY BERNY CYCLISTE (92)</v>
      </c>
      <c r="D10" s="105">
        <v>28</v>
      </c>
      <c r="E10" s="111" t="str">
        <f>IF(COUNTIF($D$8:D10,D10)&gt;1,"Doublon"," ")</f>
        <v> </v>
      </c>
      <c r="G10" s="107">
        <f>'4ème '!A12</f>
        <v>3</v>
      </c>
      <c r="H10" s="108"/>
      <c r="I10" s="109" t="str">
        <f t="shared" si="1"/>
        <v>Non partant</v>
      </c>
      <c r="J10" s="100">
        <f>IF('4ème '!B12=0,1,0)</f>
        <v>0</v>
      </c>
      <c r="K10" s="100">
        <f>IF('4ème '!F12="X",0,5)</f>
        <v>5</v>
      </c>
      <c r="L10" s="100">
        <f t="shared" si="2"/>
        <v>5</v>
      </c>
      <c r="M10" s="100">
        <f t="shared" si="3"/>
        <v>0</v>
      </c>
      <c r="N10" s="100">
        <f t="shared" si="4"/>
        <v>50</v>
      </c>
      <c r="O10" s="100">
        <f t="shared" si="5"/>
        <v>55</v>
      </c>
      <c r="P10" s="100"/>
      <c r="Q10" s="110">
        <v>12</v>
      </c>
      <c r="R10" s="102" t="s">
        <v>235</v>
      </c>
    </row>
    <row r="11" spans="1:18" ht="12.75">
      <c r="A11" s="103">
        <v>4</v>
      </c>
      <c r="B11" s="104" t="str">
        <f t="shared" si="0"/>
        <v>DAMAGNEZ OLIVIER</v>
      </c>
      <c r="C11" s="104" t="str">
        <f>IF(ISBLANK(D11),"",(VLOOKUP(D11,'4ème '!$A$10:$D$109,3,FALSE))&amp;" ("&amp;(VLOOKUP(D11,'4ème '!$A$10:$D$109,4,FALSE))&amp;")")</f>
        <v>ANET VC (28)</v>
      </c>
      <c r="D11" s="105">
        <v>21</v>
      </c>
      <c r="E11" s="111" t="str">
        <f>IF(COUNTIF($D$8:D11,D11)&gt;1,"Doublon"," ")</f>
        <v> </v>
      </c>
      <c r="G11" s="107">
        <f>'4ème '!A13</f>
        <v>4</v>
      </c>
      <c r="H11" s="108"/>
      <c r="I11" s="109" t="str">
        <f t="shared" si="1"/>
        <v>Non partant</v>
      </c>
      <c r="J11" s="100">
        <f>IF('4ème '!B13=0,1,0)</f>
        <v>0</v>
      </c>
      <c r="K11" s="100">
        <f>IF('4ème '!F13="X",0,5)</f>
        <v>5</v>
      </c>
      <c r="L11" s="100">
        <f t="shared" si="2"/>
        <v>5</v>
      </c>
      <c r="M11" s="100">
        <f t="shared" si="3"/>
        <v>0</v>
      </c>
      <c r="N11" s="100">
        <f t="shared" si="4"/>
        <v>50</v>
      </c>
      <c r="O11" s="100">
        <f t="shared" si="5"/>
        <v>55</v>
      </c>
      <c r="P11" s="100"/>
      <c r="Q11" s="110">
        <v>13</v>
      </c>
      <c r="R11" s="102" t="s">
        <v>235</v>
      </c>
    </row>
    <row r="12" spans="1:18" ht="12.75">
      <c r="A12" s="103">
        <v>5</v>
      </c>
      <c r="B12" s="104" t="str">
        <f t="shared" si="0"/>
        <v>BRIAND ARNAULT</v>
      </c>
      <c r="C12" s="104" t="str">
        <f>IF(ISBLANK(D12),"",(VLOOKUP(D12,'4ème '!$A$10:$D$109,3,FALSE))&amp;" ("&amp;(VLOOKUP(D12,'4ème '!$A$10:$D$109,4,FALSE))&amp;")")</f>
        <v>EQUIPE CYCLISTE VELIZY (92)</v>
      </c>
      <c r="D12" s="105">
        <v>27</v>
      </c>
      <c r="E12" s="111" t="str">
        <f>IF(COUNTIF($D$8:D12,D12)&gt;1,"Doublon"," ")</f>
        <v> </v>
      </c>
      <c r="G12" s="107">
        <f>'4ème '!A14</f>
        <v>5</v>
      </c>
      <c r="H12" s="108"/>
      <c r="I12" s="109" t="str">
        <f t="shared" si="1"/>
        <v>Non partant</v>
      </c>
      <c r="J12" s="100">
        <f>IF('4ème '!B14=0,1,0)</f>
        <v>0</v>
      </c>
      <c r="K12" s="100">
        <f>IF('4ème '!F14="X",0,5)</f>
        <v>5</v>
      </c>
      <c r="L12" s="100">
        <f t="shared" si="2"/>
        <v>5</v>
      </c>
      <c r="M12" s="100">
        <f t="shared" si="3"/>
        <v>0</v>
      </c>
      <c r="N12" s="100">
        <f t="shared" si="4"/>
        <v>50</v>
      </c>
      <c r="O12" s="100">
        <f t="shared" si="5"/>
        <v>55</v>
      </c>
      <c r="P12" s="100"/>
      <c r="Q12" s="110">
        <v>14</v>
      </c>
      <c r="R12" s="102" t="s">
        <v>235</v>
      </c>
    </row>
    <row r="13" spans="1:18" ht="12.75">
      <c r="A13" s="103">
        <v>6</v>
      </c>
      <c r="B13" s="104" t="str">
        <f t="shared" si="0"/>
        <v>MARGOT DIDIER</v>
      </c>
      <c r="C13" s="104" t="str">
        <f>IF(ISBLANK(D13),"",(VLOOKUP(D13,'4ème '!$A$10:$D$109,3,FALSE))&amp;" ("&amp;(VLOOKUP(D13,'4ème '!$A$10:$D$109,4,FALSE))&amp;")")</f>
        <v>A C VOVES (28)</v>
      </c>
      <c r="D13" s="105">
        <v>1</v>
      </c>
      <c r="E13" s="111" t="str">
        <f>IF(COUNTIF($D$8:D13,D13)&gt;1,"Doublon"," ")</f>
        <v> </v>
      </c>
      <c r="G13" s="107">
        <f>'4ème '!A15</f>
        <v>6</v>
      </c>
      <c r="H13" s="108"/>
      <c r="I13" s="109" t="str">
        <f t="shared" si="1"/>
        <v>Non partant</v>
      </c>
      <c r="J13" s="100">
        <f>IF('4ème '!B15=0,1,0)</f>
        <v>0</v>
      </c>
      <c r="K13" s="100">
        <f>IF('4ème '!F15="X",0,5)</f>
        <v>5</v>
      </c>
      <c r="L13" s="100">
        <f t="shared" si="2"/>
        <v>5</v>
      </c>
      <c r="M13" s="100">
        <f t="shared" si="3"/>
        <v>0</v>
      </c>
      <c r="N13" s="100">
        <f t="shared" si="4"/>
        <v>50</v>
      </c>
      <c r="O13" s="100">
        <f t="shared" si="5"/>
        <v>55</v>
      </c>
      <c r="P13" s="100"/>
      <c r="Q13" s="110">
        <v>15</v>
      </c>
      <c r="R13" s="102" t="s">
        <v>235</v>
      </c>
    </row>
    <row r="14" spans="1:18" ht="12.75">
      <c r="A14" s="103">
        <v>7</v>
      </c>
      <c r="B14" s="104" t="str">
        <f t="shared" si="0"/>
        <v>VALLY CHRISTOPHE</v>
      </c>
      <c r="C14" s="104" t="str">
        <f>IF(ISBLANK(D14),"",(VLOOKUP(D14,'4ème '!$A$10:$D$109,3,FALSE))&amp;" ("&amp;(VLOOKUP(D14,'4ème '!$A$10:$D$109,4,FALSE))&amp;")")</f>
        <v>A C VOVES (28)</v>
      </c>
      <c r="D14" s="105">
        <v>11</v>
      </c>
      <c r="E14" s="111" t="str">
        <f>IF(COUNTIF($D$8:D14,D14)&gt;1,"Doublon"," ")</f>
        <v> </v>
      </c>
      <c r="G14" s="107">
        <f>'4ème '!A16</f>
        <v>7</v>
      </c>
      <c r="H14" s="108"/>
      <c r="I14" s="109" t="str">
        <f t="shared" si="1"/>
        <v>Non partant</v>
      </c>
      <c r="J14" s="100">
        <f>IF('4ème '!B16=0,1,0)</f>
        <v>0</v>
      </c>
      <c r="K14" s="100">
        <f>IF('4ème '!F16="X",0,5)</f>
        <v>5</v>
      </c>
      <c r="L14" s="100">
        <f t="shared" si="2"/>
        <v>5</v>
      </c>
      <c r="M14" s="100">
        <f t="shared" si="3"/>
        <v>0</v>
      </c>
      <c r="N14" s="100">
        <f t="shared" si="4"/>
        <v>50</v>
      </c>
      <c r="O14" s="100">
        <f t="shared" si="5"/>
        <v>55</v>
      </c>
      <c r="P14" s="100"/>
      <c r="Q14" s="110">
        <v>16</v>
      </c>
      <c r="R14" s="102" t="s">
        <v>235</v>
      </c>
    </row>
    <row r="15" spans="1:18" ht="12.75">
      <c r="A15" s="103">
        <v>8</v>
      </c>
      <c r="B15" s="104" t="str">
        <f t="shared" si="0"/>
        <v>ARCILLON LIONEL</v>
      </c>
      <c r="C15" s="104" t="str">
        <f>IF(ISBLANK(D15),"",(VLOOKUP(D15,'4ème '!$A$10:$D$109,3,FALSE))&amp;" ("&amp;(VLOOKUP(D15,'4ème '!$A$10:$D$109,4,FALSE))&amp;")")</f>
        <v>A C VOVES (28)</v>
      </c>
      <c r="D15" s="105">
        <v>3</v>
      </c>
      <c r="E15" s="111" t="str">
        <f>IF(COUNTIF($D$8:D15,D15)&gt;1,"Doublon"," ")</f>
        <v> </v>
      </c>
      <c r="G15" s="107">
        <f>'4ème '!A17</f>
        <v>8</v>
      </c>
      <c r="H15" s="112"/>
      <c r="I15" s="109" t="str">
        <f t="shared" si="1"/>
        <v>Non partant</v>
      </c>
      <c r="J15" s="100">
        <f>IF('4ème '!B17=0,1,0)</f>
        <v>0</v>
      </c>
      <c r="K15" s="100">
        <f>IF('4ème '!F17="X",0,5)</f>
        <v>5</v>
      </c>
      <c r="L15" s="100">
        <f t="shared" si="2"/>
        <v>5</v>
      </c>
      <c r="M15" s="100">
        <f t="shared" si="3"/>
        <v>0</v>
      </c>
      <c r="N15" s="100">
        <f t="shared" si="4"/>
        <v>50</v>
      </c>
      <c r="O15" s="100">
        <f t="shared" si="5"/>
        <v>55</v>
      </c>
      <c r="P15" s="100"/>
      <c r="Q15" s="110">
        <v>55</v>
      </c>
      <c r="R15" s="102" t="s">
        <v>240</v>
      </c>
    </row>
    <row r="16" spans="1:18" ht="12.75">
      <c r="A16" s="103">
        <v>9</v>
      </c>
      <c r="B16" s="104" t="str">
        <f t="shared" si="0"/>
        <v>HUE LAURENT</v>
      </c>
      <c r="C16" s="104" t="str">
        <f>IF(ISBLANK(D16),"",(VLOOKUP(D16,'4ème '!$A$10:$D$109,3,FALSE))&amp;" ("&amp;(VLOOKUP(D16,'4ème '!$A$10:$D$109,4,FALSE))&amp;")")</f>
        <v>AST CHATEAUNEUF (28)</v>
      </c>
      <c r="D16" s="105">
        <v>15</v>
      </c>
      <c r="E16" s="111" t="str">
        <f>IF(COUNTIF($D$8:D16,D16)&gt;1,"Doublon"," ")</f>
        <v> </v>
      </c>
      <c r="G16" s="107">
        <f>'4ème '!A18</f>
        <v>9</v>
      </c>
      <c r="H16" s="108"/>
      <c r="I16" s="109" t="str">
        <f t="shared" si="1"/>
        <v>Non partant</v>
      </c>
      <c r="J16" s="100">
        <f>IF('4ème '!B18=0,1,0)</f>
        <v>0</v>
      </c>
      <c r="K16" s="100">
        <f>IF('4ème '!F18="X",0,5)</f>
        <v>5</v>
      </c>
      <c r="L16" s="100">
        <f t="shared" si="2"/>
        <v>5</v>
      </c>
      <c r="M16" s="100">
        <f t="shared" si="3"/>
        <v>0</v>
      </c>
      <c r="N16" s="100">
        <f t="shared" si="4"/>
        <v>50</v>
      </c>
      <c r="O16" s="100">
        <f t="shared" si="5"/>
        <v>55</v>
      </c>
      <c r="P16" s="100"/>
      <c r="Q16" s="110">
        <v>56</v>
      </c>
      <c r="R16" s="102" t="s">
        <v>241</v>
      </c>
    </row>
    <row r="17" spans="1:16" ht="12.75">
      <c r="A17" s="103">
        <v>10</v>
      </c>
      <c r="B17" s="104" t="str">
        <f t="shared" si="0"/>
        <v>MATIGNON FELIX</v>
      </c>
      <c r="C17" s="104" t="str">
        <f>IF(ISBLANK(D17),"",(VLOOKUP(D17,'4ème '!$A$10:$D$109,3,FALSE))&amp;" ("&amp;(VLOOKUP(D17,'4ème '!$A$10:$D$109,4,FALSE))&amp;")")</f>
        <v>ASSOCIATION GRANDE VIGIE (75)</v>
      </c>
      <c r="D17" s="105">
        <v>40</v>
      </c>
      <c r="E17" s="111" t="str">
        <f>IF(COUNTIF($D$8:D17,D17)&gt;1,"Doublon"," ")</f>
        <v> </v>
      </c>
      <c r="G17" s="107">
        <f>'4ème '!A19</f>
        <v>10</v>
      </c>
      <c r="H17" s="108"/>
      <c r="I17" s="109" t="str">
        <f t="shared" si="1"/>
        <v>Non partant</v>
      </c>
      <c r="J17" s="100">
        <f>IF('4ème '!B19=0,1,0)</f>
        <v>0</v>
      </c>
      <c r="K17" s="100">
        <f>IF('4ème '!F19="X",0,5)</f>
        <v>5</v>
      </c>
      <c r="L17" s="100">
        <f t="shared" si="2"/>
        <v>5</v>
      </c>
      <c r="M17" s="100">
        <f t="shared" si="3"/>
        <v>0</v>
      </c>
      <c r="N17" s="100">
        <f t="shared" si="4"/>
        <v>50</v>
      </c>
      <c r="O17" s="100">
        <f t="shared" si="5"/>
        <v>55</v>
      </c>
      <c r="P17" s="100"/>
    </row>
    <row r="18" spans="1:17" ht="12.75">
      <c r="A18" s="103">
        <v>11</v>
      </c>
      <c r="B18" s="104" t="str">
        <f t="shared" si="0"/>
        <v>OLIVIER THIERRY</v>
      </c>
      <c r="C18" s="104" t="str">
        <f>IF(ISBLANK(D18),"",(VLOOKUP(D18,'4ème '!$A$10:$D$109,3,FALSE))&amp;" ("&amp;(VLOOKUP(D18,'4ème '!$A$10:$D$109,4,FALSE))&amp;")")</f>
        <v>LA PEDALE FERTOISE (77)</v>
      </c>
      <c r="D18" s="105">
        <v>29</v>
      </c>
      <c r="E18" s="111" t="str">
        <f>IF(COUNTIF($D$8:D18,D18)&gt;1,"Doublon"," ")</f>
        <v> </v>
      </c>
      <c r="G18" s="107">
        <f>'4ème '!A20</f>
        <v>11</v>
      </c>
      <c r="H18" s="108"/>
      <c r="I18" s="109" t="str">
        <f t="shared" si="1"/>
        <v>Non partant</v>
      </c>
      <c r="J18" s="100">
        <f>IF('4ème '!B20=0,1,0)</f>
        <v>0</v>
      </c>
      <c r="K18" s="100">
        <f>IF('4ème '!F20="X",0,5)</f>
        <v>5</v>
      </c>
      <c r="L18" s="100">
        <f t="shared" si="2"/>
        <v>5</v>
      </c>
      <c r="M18" s="100">
        <f t="shared" si="3"/>
        <v>0</v>
      </c>
      <c r="N18" s="100">
        <f t="shared" si="4"/>
        <v>50</v>
      </c>
      <c r="O18" s="100">
        <f t="shared" si="5"/>
        <v>55</v>
      </c>
      <c r="P18" s="100"/>
      <c r="Q18" s="100"/>
    </row>
    <row r="19" spans="1:17" ht="12.75">
      <c r="A19" s="103">
        <v>12</v>
      </c>
      <c r="B19" s="104" t="str">
        <f t="shared" si="0"/>
        <v>GATINE PASCAL</v>
      </c>
      <c r="C19" s="104" t="str">
        <f>IF(ISBLANK(D19),"",(VLOOKUP(D19,'4ème '!$A$10:$D$109,3,FALSE))&amp;" ("&amp;(VLOOKUP(D19,'4ème '!$A$10:$D$109,4,FALSE))&amp;")")</f>
        <v>ANET   (28)</v>
      </c>
      <c r="D19" s="105">
        <v>34</v>
      </c>
      <c r="E19" s="111" t="str">
        <f>IF(COUNTIF($D$8:D19,D19)&gt;1,"Doublon"," ")</f>
        <v> </v>
      </c>
      <c r="G19" s="107">
        <f>'4ème '!A21</f>
        <v>12</v>
      </c>
      <c r="H19" s="108"/>
      <c r="I19" s="109" t="str">
        <f t="shared" si="1"/>
        <v>Non partant</v>
      </c>
      <c r="J19" s="100">
        <f>IF('4ème '!B21=0,1,0)</f>
        <v>0</v>
      </c>
      <c r="K19" s="100">
        <f>IF('4ème '!F21="X",0,5)</f>
        <v>5</v>
      </c>
      <c r="L19" s="100">
        <f t="shared" si="2"/>
        <v>5</v>
      </c>
      <c r="M19" s="100">
        <f t="shared" si="3"/>
        <v>0</v>
      </c>
      <c r="N19" s="100">
        <f t="shared" si="4"/>
        <v>50</v>
      </c>
      <c r="O19" s="100">
        <f t="shared" si="5"/>
        <v>55</v>
      </c>
      <c r="P19" s="100"/>
      <c r="Q19" s="100"/>
    </row>
    <row r="20" spans="1:17" ht="12.75">
      <c r="A20" s="103">
        <v>13</v>
      </c>
      <c r="B20" s="104" t="str">
        <f t="shared" si="0"/>
        <v>DEZALLE LUC</v>
      </c>
      <c r="C20" s="104" t="str">
        <f>IF(ISBLANK(D20),"",(VLOOKUP(D20,'4ème '!$A$10:$D$109,3,FALSE))&amp;" ("&amp;(VLOOKUP(D20,'4ème '!$A$10:$D$109,4,FALSE))&amp;")")</f>
        <v>A C VOVES (28)</v>
      </c>
      <c r="D20" s="105">
        <v>6</v>
      </c>
      <c r="E20" s="111" t="str">
        <f>IF(COUNTIF($D$8:D20,D20)&gt;1,"Doublon"," ")</f>
        <v> </v>
      </c>
      <c r="G20" s="107">
        <f>'4ème '!A22</f>
        <v>13</v>
      </c>
      <c r="H20" s="108"/>
      <c r="I20" s="109" t="str">
        <f t="shared" si="1"/>
        <v>Non partant</v>
      </c>
      <c r="J20" s="100">
        <f>IF('4ème '!B22=0,1,0)</f>
        <v>0</v>
      </c>
      <c r="K20" s="100">
        <f>IF('4ème '!F22="X",0,5)</f>
        <v>5</v>
      </c>
      <c r="L20" s="100">
        <f t="shared" si="2"/>
        <v>5</v>
      </c>
      <c r="M20" s="100">
        <f t="shared" si="3"/>
        <v>0</v>
      </c>
      <c r="N20" s="100">
        <f t="shared" si="4"/>
        <v>50</v>
      </c>
      <c r="O20" s="100">
        <f t="shared" si="5"/>
        <v>55</v>
      </c>
      <c r="P20" s="100"/>
      <c r="Q20" s="100"/>
    </row>
    <row r="21" spans="1:17" ht="12.75">
      <c r="A21" s="103">
        <v>14</v>
      </c>
      <c r="B21" s="104" t="str">
        <f t="shared" si="0"/>
        <v>RAGACHE DIDIER</v>
      </c>
      <c r="C21" s="104" t="str">
        <f>IF(ISBLANK(D21),"",(VLOOKUP(D21,'4ème '!$A$10:$D$109,3,FALSE))&amp;" ("&amp;(VLOOKUP(D21,'4ème '!$A$10:$D$109,4,FALSE))&amp;")")</f>
        <v>ESMPC (28)</v>
      </c>
      <c r="D21" s="105">
        <v>26</v>
      </c>
      <c r="E21" s="111" t="str">
        <f>IF(COUNTIF($D$8:D21,D21)&gt;1,"Doublon"," ")</f>
        <v> </v>
      </c>
      <c r="G21" s="107">
        <f>'4ème '!A23</f>
        <v>14</v>
      </c>
      <c r="H21" s="108"/>
      <c r="I21" s="109" t="str">
        <f t="shared" si="1"/>
        <v>Non partant</v>
      </c>
      <c r="J21" s="100">
        <f>IF('4ème '!B23=0,1,0)</f>
        <v>0</v>
      </c>
      <c r="K21" s="100">
        <f>IF('4ème '!F23="X",0,5)</f>
        <v>5</v>
      </c>
      <c r="L21" s="100">
        <f t="shared" si="2"/>
        <v>5</v>
      </c>
      <c r="M21" s="100">
        <f t="shared" si="3"/>
        <v>0</v>
      </c>
      <c r="N21" s="100">
        <f t="shared" si="4"/>
        <v>50</v>
      </c>
      <c r="O21" s="100">
        <f t="shared" si="5"/>
        <v>55</v>
      </c>
      <c r="P21" s="100"/>
      <c r="Q21" s="100"/>
    </row>
    <row r="22" spans="1:17" ht="12.75">
      <c r="A22" s="103">
        <v>15</v>
      </c>
      <c r="B22" s="104" t="str">
        <f t="shared" si="0"/>
        <v>RAULT FRANCOIS XAVIER</v>
      </c>
      <c r="C22" s="104" t="str">
        <f>IF(ISBLANK(D22),"",(VLOOKUP(D22,'4ème '!$A$10:$D$109,3,FALSE))&amp;" ("&amp;(VLOOKUP(D22,'4ème '!$A$10:$D$109,4,FALSE))&amp;")")</f>
        <v>ASSOCIATION GRANDE VIGIE (75)</v>
      </c>
      <c r="D22" s="105">
        <v>33</v>
      </c>
      <c r="E22" s="111" t="str">
        <f>IF(COUNTIF($D$8:D22,D22)&gt;1,"Doublon"," ")</f>
        <v> </v>
      </c>
      <c r="G22" s="107">
        <f>'4ème '!A24</f>
        <v>15</v>
      </c>
      <c r="H22" s="108"/>
      <c r="I22" s="109" t="str">
        <f t="shared" si="1"/>
        <v>Non partant</v>
      </c>
      <c r="J22" s="100">
        <f>IF('4ème '!B24=0,1,0)</f>
        <v>0</v>
      </c>
      <c r="K22" s="100">
        <f>IF('4ème '!F24="X",0,5)</f>
        <v>5</v>
      </c>
      <c r="L22" s="100">
        <f t="shared" si="2"/>
        <v>5</v>
      </c>
      <c r="M22" s="100">
        <f t="shared" si="3"/>
        <v>0</v>
      </c>
      <c r="N22" s="100">
        <f t="shared" si="4"/>
        <v>50</v>
      </c>
      <c r="O22" s="100">
        <f t="shared" si="5"/>
        <v>55</v>
      </c>
      <c r="P22" s="100"/>
      <c r="Q22" s="100"/>
    </row>
    <row r="23" spans="1:17" ht="12.75">
      <c r="A23" s="103">
        <v>16</v>
      </c>
      <c r="B23" s="104" t="str">
        <f t="shared" si="0"/>
        <v>LAMOUREUX FRANCK</v>
      </c>
      <c r="C23" s="104" t="str">
        <f>IF(ISBLANK(D23),"",(VLOOKUP(D23,'4ème '!$A$10:$D$109,3,FALSE))&amp;" ("&amp;(VLOOKUP(D23,'4ème '!$A$10:$D$109,4,FALSE))&amp;")")</f>
        <v>ANET VC (28)</v>
      </c>
      <c r="D23" s="105">
        <v>25</v>
      </c>
      <c r="E23" s="111" t="str">
        <f>IF(COUNTIF($D$8:D23,D23)&gt;1,"Doublon"," ")</f>
        <v> </v>
      </c>
      <c r="G23" s="107">
        <f>'4ème '!A25</f>
        <v>16</v>
      </c>
      <c r="H23" s="108"/>
      <c r="I23" s="109" t="str">
        <f t="shared" si="1"/>
        <v>Non partant</v>
      </c>
      <c r="J23" s="100">
        <f>IF('4ème '!B25=0,1,0)</f>
        <v>0</v>
      </c>
      <c r="K23" s="100">
        <f>IF('4ème '!F25="X",0,5)</f>
        <v>5</v>
      </c>
      <c r="L23" s="100">
        <f t="shared" si="2"/>
        <v>5</v>
      </c>
      <c r="M23" s="100">
        <f t="shared" si="3"/>
        <v>0</v>
      </c>
      <c r="N23" s="100">
        <f t="shared" si="4"/>
        <v>50</v>
      </c>
      <c r="O23" s="100">
        <f t="shared" si="5"/>
        <v>55</v>
      </c>
      <c r="P23" s="100"/>
      <c r="Q23" s="100"/>
    </row>
    <row r="24" spans="1:17" ht="12.75">
      <c r="A24" s="103">
        <v>17</v>
      </c>
      <c r="B24" s="104" t="str">
        <f t="shared" si="0"/>
        <v>DEFRESNES DIDIER</v>
      </c>
      <c r="C24" s="104" t="str">
        <f>IF(ISBLANK(D24),"",(VLOOKUP(D24,'4ème '!$A$10:$D$109,3,FALSE))&amp;" ("&amp;(VLOOKUP(D24,'4ème '!$A$10:$D$109,4,FALSE))&amp;")")</f>
        <v>CLUB CYCLISTE MENNECY VILLEROY (91)</v>
      </c>
      <c r="D24" s="105">
        <v>30</v>
      </c>
      <c r="E24" s="111" t="str">
        <f>IF(COUNTIF($D$8:D24,D24)&gt;1,"Doublon"," ")</f>
        <v> </v>
      </c>
      <c r="G24" s="107">
        <f>'4ème '!A26</f>
        <v>17</v>
      </c>
      <c r="H24" s="108"/>
      <c r="I24" s="109" t="str">
        <f t="shared" si="1"/>
        <v>Non partant</v>
      </c>
      <c r="J24" s="100">
        <f>IF('4ème '!B26=0,1,0)</f>
        <v>0</v>
      </c>
      <c r="K24" s="100">
        <f>IF('4ème '!F26="X",0,5)</f>
        <v>5</v>
      </c>
      <c r="L24" s="100">
        <f t="shared" si="2"/>
        <v>5</v>
      </c>
      <c r="M24" s="100">
        <f t="shared" si="3"/>
        <v>0</v>
      </c>
      <c r="N24" s="100">
        <f t="shared" si="4"/>
        <v>50</v>
      </c>
      <c r="O24" s="100">
        <f t="shared" si="5"/>
        <v>55</v>
      </c>
      <c r="P24" s="100"/>
      <c r="Q24" s="100"/>
    </row>
    <row r="25" spans="1:17" ht="12.75">
      <c r="A25" s="103">
        <v>18</v>
      </c>
      <c r="B25" s="104" t="str">
        <f t="shared" si="0"/>
        <v>BELLIARD ANDRE</v>
      </c>
      <c r="C25" s="104" t="str">
        <f>IF(ISBLANK(D25),"",(VLOOKUP(D25,'4ème '!$A$10:$D$109,3,FALSE))&amp;" ("&amp;(VLOOKUP(D25,'4ème '!$A$10:$D$109,4,FALSE))&amp;")")</f>
        <v>DREUX CC (28)</v>
      </c>
      <c r="D25" s="105">
        <v>13</v>
      </c>
      <c r="E25" s="111" t="str">
        <f>IF(COUNTIF($D$8:D25,D25)&gt;1,"Doublon"," ")</f>
        <v> </v>
      </c>
      <c r="G25" s="107">
        <f>'4ème '!A27</f>
        <v>18</v>
      </c>
      <c r="H25" s="108"/>
      <c r="I25" s="109" t="str">
        <f t="shared" si="1"/>
        <v>Non partant</v>
      </c>
      <c r="J25" s="100">
        <f>IF('4ème '!B27=0,1,0)</f>
        <v>0</v>
      </c>
      <c r="K25" s="100">
        <f>IF('4ème '!F27="X",0,5)</f>
        <v>5</v>
      </c>
      <c r="L25" s="100">
        <f t="shared" si="2"/>
        <v>5</v>
      </c>
      <c r="M25" s="100">
        <f t="shared" si="3"/>
        <v>0</v>
      </c>
      <c r="N25" s="100">
        <f t="shared" si="4"/>
        <v>50</v>
      </c>
      <c r="O25" s="100">
        <f t="shared" si="5"/>
        <v>55</v>
      </c>
      <c r="P25" s="100"/>
      <c r="Q25" s="100"/>
    </row>
    <row r="26" spans="1:17" ht="12.75">
      <c r="A26" s="103">
        <v>19</v>
      </c>
      <c r="B26" s="104" t="str">
        <f t="shared" si="0"/>
        <v>MICHEL JEAN MARC</v>
      </c>
      <c r="C26" s="104" t="str">
        <f>IF(ISBLANK(D26),"",(VLOOKUP(D26,'4ème '!$A$10:$D$109,3,FALSE))&amp;" ("&amp;(VLOOKUP(D26,'4ème '!$A$10:$D$109,4,FALSE))&amp;")")</f>
        <v>A C VOVES (28)</v>
      </c>
      <c r="D26" s="105">
        <v>2</v>
      </c>
      <c r="E26" s="111" t="str">
        <f>IF(COUNTIF($D$8:D26,D26)&gt;1,"Doublon"," ")</f>
        <v> </v>
      </c>
      <c r="G26" s="107">
        <f>'4ème '!A28</f>
        <v>19</v>
      </c>
      <c r="H26" s="108"/>
      <c r="I26" s="109" t="str">
        <f t="shared" si="1"/>
        <v>Non partant</v>
      </c>
      <c r="J26" s="100">
        <f>IF('4ème '!B28=0,1,0)</f>
        <v>0</v>
      </c>
      <c r="K26" s="100">
        <f>IF('4ème '!F28="X",0,5)</f>
        <v>5</v>
      </c>
      <c r="L26" s="100">
        <f t="shared" si="2"/>
        <v>5</v>
      </c>
      <c r="M26" s="100">
        <f t="shared" si="3"/>
        <v>0</v>
      </c>
      <c r="N26" s="100">
        <f t="shared" si="4"/>
        <v>50</v>
      </c>
      <c r="O26" s="100">
        <f t="shared" si="5"/>
        <v>55</v>
      </c>
      <c r="P26" s="100"/>
      <c r="Q26" s="100"/>
    </row>
    <row r="27" spans="1:17" ht="12.75">
      <c r="A27" s="103">
        <v>20</v>
      </c>
      <c r="B27" s="104" t="str">
        <f t="shared" si="0"/>
        <v>VANTHEEMSHE SERGE</v>
      </c>
      <c r="C27" s="104" t="str">
        <f>IF(ISBLANK(D27),"",(VLOOKUP(D27,'4ème '!$A$10:$D$109,3,FALSE))&amp;" ("&amp;(VLOOKUP(D27,'4ème '!$A$10:$D$109,4,FALSE))&amp;")")</f>
        <v>A C VOVES (28)</v>
      </c>
      <c r="D27" s="105">
        <v>5</v>
      </c>
      <c r="E27" s="111" t="str">
        <f>IF(COUNTIF($D$8:D27,D27)&gt;1,"Doublon"," ")</f>
        <v> </v>
      </c>
      <c r="G27" s="107">
        <f>'4ème '!A29</f>
        <v>20</v>
      </c>
      <c r="H27" s="108"/>
      <c r="I27" s="109" t="str">
        <f t="shared" si="1"/>
        <v>Non partant</v>
      </c>
      <c r="J27" s="100">
        <f>IF('4ème '!B29=0,1,0)</f>
        <v>0</v>
      </c>
      <c r="K27" s="100">
        <f>IF('4ème '!F29="X",0,5)</f>
        <v>5</v>
      </c>
      <c r="L27" s="100">
        <f t="shared" si="2"/>
        <v>5</v>
      </c>
      <c r="M27" s="100">
        <f t="shared" si="3"/>
        <v>0</v>
      </c>
      <c r="N27" s="100">
        <f t="shared" si="4"/>
        <v>50</v>
      </c>
      <c r="O27" s="100">
        <f t="shared" si="5"/>
        <v>55</v>
      </c>
      <c r="P27" s="100"/>
      <c r="Q27" s="100"/>
    </row>
    <row r="28" spans="1:17" ht="12.75">
      <c r="A28" s="103">
        <v>21</v>
      </c>
      <c r="B28" s="104" t="str">
        <f t="shared" si="0"/>
        <v>BAUCHER SEBASTIEN</v>
      </c>
      <c r="C28" s="104" t="str">
        <f>IF(ISBLANK(D28),"",(VLOOKUP(D28,'4ème '!$A$10:$D$109,3,FALSE))&amp;" ("&amp;(VLOOKUP(D28,'4ème '!$A$10:$D$109,4,FALSE))&amp;")")</f>
        <v>A C VOVES (28)</v>
      </c>
      <c r="D28" s="105">
        <v>31</v>
      </c>
      <c r="E28" s="111" t="str">
        <f>IF(COUNTIF($D$8:D28,D28)&gt;1,"Doublon"," ")</f>
        <v> </v>
      </c>
      <c r="G28" s="107">
        <f>'4ème '!A30</f>
        <v>21</v>
      </c>
      <c r="H28" s="108"/>
      <c r="I28" s="109" t="str">
        <f t="shared" si="1"/>
        <v>Non partant</v>
      </c>
      <c r="J28" s="100">
        <f>IF('4ème '!B30=0,1,0)</f>
        <v>0</v>
      </c>
      <c r="K28" s="100">
        <f>IF('4ème '!F30="X",0,5)</f>
        <v>5</v>
      </c>
      <c r="L28" s="100">
        <f t="shared" si="2"/>
        <v>5</v>
      </c>
      <c r="M28" s="100">
        <f t="shared" si="3"/>
        <v>0</v>
      </c>
      <c r="N28" s="100">
        <f t="shared" si="4"/>
        <v>50</v>
      </c>
      <c r="O28" s="100">
        <f t="shared" si="5"/>
        <v>55</v>
      </c>
      <c r="P28" s="100"/>
      <c r="Q28" s="100"/>
    </row>
    <row r="29" spans="1:17" ht="12.75">
      <c r="A29" s="103">
        <v>22</v>
      </c>
      <c r="B29" s="104" t="str">
        <f t="shared" si="0"/>
        <v>JANVIER GILLES</v>
      </c>
      <c r="C29" s="104" t="str">
        <f>IF(ISBLANK(D29),"",(VLOOKUP(D29,'4ème '!$A$10:$D$109,3,FALSE))&amp;" ("&amp;(VLOOKUP(D29,'4ème '!$A$10:$D$109,4,FALSE))&amp;")")</f>
        <v>A C VOVES (28)</v>
      </c>
      <c r="D29" s="105">
        <v>10</v>
      </c>
      <c r="E29" s="111" t="str">
        <f>IF(COUNTIF($D$8:D29,D29)&gt;1,"Doublon"," ")</f>
        <v> </v>
      </c>
      <c r="G29" s="107">
        <f>'4ème '!A31</f>
        <v>22</v>
      </c>
      <c r="H29" s="108"/>
      <c r="I29" s="109" t="str">
        <f t="shared" si="1"/>
        <v>Non partant</v>
      </c>
      <c r="J29" s="100">
        <f>IF('4ème '!B31=0,1,0)</f>
        <v>0</v>
      </c>
      <c r="K29" s="100">
        <f>IF('4ème '!F31="X",0,5)</f>
        <v>5</v>
      </c>
      <c r="L29" s="100">
        <f t="shared" si="2"/>
        <v>5</v>
      </c>
      <c r="M29" s="100">
        <f t="shared" si="3"/>
        <v>0</v>
      </c>
      <c r="N29" s="100">
        <f t="shared" si="4"/>
        <v>50</v>
      </c>
      <c r="O29" s="100">
        <f t="shared" si="5"/>
        <v>55</v>
      </c>
      <c r="P29" s="100"/>
      <c r="Q29" s="100"/>
    </row>
    <row r="30" spans="1:17" ht="12.75">
      <c r="A30" s="103">
        <v>23</v>
      </c>
      <c r="B30" s="104" t="str">
        <f t="shared" si="0"/>
        <v>FLEURY MARCEL</v>
      </c>
      <c r="C30" s="104" t="str">
        <f>IF(ISBLANK(D30),"",(VLOOKUP(D30,'4ème '!$A$10:$D$109,3,FALSE))&amp;" ("&amp;(VLOOKUP(D30,'4ème '!$A$10:$D$109,4,FALSE))&amp;")")</f>
        <v>A C VOVES (28)</v>
      </c>
      <c r="D30" s="105">
        <v>8</v>
      </c>
      <c r="E30" s="111" t="str">
        <f>IF(COUNTIF($D$8:D30,D30)&gt;1,"Doublon"," ")</f>
        <v> </v>
      </c>
      <c r="G30" s="107">
        <f>'4ème '!A32</f>
        <v>23</v>
      </c>
      <c r="H30" s="108"/>
      <c r="I30" s="109" t="str">
        <f t="shared" si="1"/>
        <v>Non partant</v>
      </c>
      <c r="J30" s="100">
        <f>IF('4ème '!B32=0,1,0)</f>
        <v>0</v>
      </c>
      <c r="K30" s="100">
        <f>IF('4ème '!F32="X",0,5)</f>
        <v>5</v>
      </c>
      <c r="L30" s="100">
        <f t="shared" si="2"/>
        <v>5</v>
      </c>
      <c r="M30" s="100">
        <f t="shared" si="3"/>
        <v>0</v>
      </c>
      <c r="N30" s="100">
        <f t="shared" si="4"/>
        <v>50</v>
      </c>
      <c r="O30" s="100">
        <f t="shared" si="5"/>
        <v>55</v>
      </c>
      <c r="P30" s="100"/>
      <c r="Q30" s="100"/>
    </row>
    <row r="31" spans="1:17" ht="12.75">
      <c r="A31" s="103">
        <v>24</v>
      </c>
      <c r="B31" s="104" t="str">
        <f t="shared" si="0"/>
        <v>WYSOCKA JEAN MICHEL</v>
      </c>
      <c r="C31" s="104" t="str">
        <f>IF(ISBLANK(D31),"",(VLOOKUP(D31,'4ème '!$A$10:$D$109,3,FALSE))&amp;" ("&amp;(VLOOKUP(D31,'4ème '!$A$10:$D$109,4,FALSE))&amp;")")</f>
        <v>PEDALE COMBS LA VILLE ()</v>
      </c>
      <c r="D31" s="105">
        <v>17</v>
      </c>
      <c r="E31" s="111" t="str">
        <f>IF(COUNTIF($D$8:D31,D31)&gt;1,"Doublon"," ")</f>
        <v> </v>
      </c>
      <c r="G31" s="107">
        <f>'4ème '!A33</f>
        <v>24</v>
      </c>
      <c r="H31" s="108"/>
      <c r="I31" s="109" t="str">
        <f t="shared" si="1"/>
        <v>Non partant</v>
      </c>
      <c r="J31" s="100">
        <f>IF('4ème '!B33=0,1,0)</f>
        <v>0</v>
      </c>
      <c r="K31" s="100">
        <f>IF('4ème '!F33="X",0,5)</f>
        <v>5</v>
      </c>
      <c r="L31" s="100">
        <f t="shared" si="2"/>
        <v>5</v>
      </c>
      <c r="M31" s="100">
        <f t="shared" si="3"/>
        <v>0</v>
      </c>
      <c r="N31" s="100">
        <f t="shared" si="4"/>
        <v>50</v>
      </c>
      <c r="O31" s="100">
        <f t="shared" si="5"/>
        <v>55</v>
      </c>
      <c r="P31" s="100"/>
      <c r="Q31" s="100"/>
    </row>
    <row r="32" spans="1:17" ht="12.75">
      <c r="A32" s="103">
        <v>25</v>
      </c>
      <c r="B32" s="104" t="str">
        <f t="shared" si="0"/>
        <v>LIEGEOIS JEAN LUC</v>
      </c>
      <c r="C32" s="104" t="str">
        <f>IF(ISBLANK(D32),"",(VLOOKUP(D32,'4ème '!$A$10:$D$109,3,FALSE))&amp;" ("&amp;(VLOOKUP(D32,'4ème '!$A$10:$D$109,4,FALSE))&amp;")")</f>
        <v>ASSOCIATION PEDALE COMBS LA VILLAISE (77)</v>
      </c>
      <c r="D32" s="105">
        <v>37</v>
      </c>
      <c r="E32" s="111" t="str">
        <f>IF(COUNTIF($D$8:D32,D32)&gt;1,"Doublon"," ")</f>
        <v> </v>
      </c>
      <c r="G32" s="107">
        <f>'4ème '!A34</f>
        <v>25</v>
      </c>
      <c r="H32" s="108"/>
      <c r="I32" s="109" t="str">
        <f t="shared" si="1"/>
        <v>Non partant</v>
      </c>
      <c r="J32" s="100">
        <f>IF('4ème '!B34=0,1,0)</f>
        <v>0</v>
      </c>
      <c r="K32" s="100">
        <f>IF('4ème '!F34="X",0,5)</f>
        <v>5</v>
      </c>
      <c r="L32" s="100">
        <f t="shared" si="2"/>
        <v>5</v>
      </c>
      <c r="M32" s="100">
        <f t="shared" si="3"/>
        <v>0</v>
      </c>
      <c r="N32" s="100">
        <f t="shared" si="4"/>
        <v>50</v>
      </c>
      <c r="O32" s="100">
        <f t="shared" si="5"/>
        <v>55</v>
      </c>
      <c r="P32" s="100"/>
      <c r="Q32" s="100"/>
    </row>
    <row r="33" spans="1:17" ht="12.75">
      <c r="A33" s="103">
        <v>26</v>
      </c>
      <c r="B33" s="104" t="str">
        <f t="shared" si="0"/>
        <v>COEURJOLY STEPHANE</v>
      </c>
      <c r="C33" s="104" t="str">
        <f>IF(ISBLANK(D33),"",(VLOOKUP(D33,'4ème '!$A$10:$D$109,3,FALSE))&amp;" ("&amp;(VLOOKUP(D33,'4ème '!$A$10:$D$109,4,FALSE))&amp;")")</f>
        <v>A C VOVES (28)</v>
      </c>
      <c r="D33" s="105">
        <v>32</v>
      </c>
      <c r="E33" s="111" t="str">
        <f>IF(COUNTIF($D$8:D33,D33)&gt;1,"Doublon"," ")</f>
        <v> </v>
      </c>
      <c r="G33" s="107">
        <f>'4ème '!A35</f>
        <v>26</v>
      </c>
      <c r="H33" s="108"/>
      <c r="I33" s="109" t="str">
        <f t="shared" si="1"/>
        <v>Non partant</v>
      </c>
      <c r="J33" s="100">
        <f>IF('4ème '!B35=0,1,0)</f>
        <v>0</v>
      </c>
      <c r="K33" s="100">
        <f>IF('4ème '!F35="X",0,5)</f>
        <v>5</v>
      </c>
      <c r="L33" s="100">
        <f t="shared" si="2"/>
        <v>5</v>
      </c>
      <c r="M33" s="100">
        <f t="shared" si="3"/>
        <v>0</v>
      </c>
      <c r="N33" s="100">
        <f t="shared" si="4"/>
        <v>50</v>
      </c>
      <c r="O33" s="100">
        <f t="shared" si="5"/>
        <v>55</v>
      </c>
      <c r="P33" s="100"/>
      <c r="Q33" s="100"/>
    </row>
    <row r="34" spans="1:17" ht="12.75">
      <c r="A34" s="103">
        <v>27</v>
      </c>
      <c r="B34" s="104" t="str">
        <f t="shared" si="0"/>
        <v>BOULLE PASCAL</v>
      </c>
      <c r="C34" s="104" t="str">
        <f>IF(ISBLANK(D34),"",(VLOOKUP(D34,'4ème '!$A$10:$D$109,3,FALSE))&amp;" ("&amp;(VLOOKUP(D34,'4ème '!$A$10:$D$109,4,FALSE))&amp;")")</f>
        <v>A C VOVES (28)</v>
      </c>
      <c r="D34" s="105">
        <v>7</v>
      </c>
      <c r="E34" s="111" t="str">
        <f>IF(COUNTIF($D$8:D34,D34)&gt;1,"Doublon"," ")</f>
        <v> </v>
      </c>
      <c r="G34" s="107">
        <f>'4ème '!A36</f>
        <v>27</v>
      </c>
      <c r="H34" s="108"/>
      <c r="I34" s="109" t="str">
        <f t="shared" si="1"/>
        <v>Non partant</v>
      </c>
      <c r="J34" s="100">
        <f>IF('4ème '!B36=0,1,0)</f>
        <v>0</v>
      </c>
      <c r="K34" s="100">
        <f>IF('4ème '!F36="X",0,5)</f>
        <v>5</v>
      </c>
      <c r="L34" s="100">
        <f t="shared" si="2"/>
        <v>5</v>
      </c>
      <c r="M34" s="100">
        <f t="shared" si="3"/>
        <v>0</v>
      </c>
      <c r="N34" s="100">
        <f t="shared" si="4"/>
        <v>50</v>
      </c>
      <c r="O34" s="100">
        <f t="shared" si="5"/>
        <v>55</v>
      </c>
      <c r="P34" s="100"/>
      <c r="Q34" s="100"/>
    </row>
    <row r="35" spans="1:17" ht="12.75">
      <c r="A35" s="103">
        <v>28</v>
      </c>
      <c r="B35" s="104" t="str">
        <f t="shared" si="0"/>
        <v>RUBANY SEBASTIEN</v>
      </c>
      <c r="C35" s="104" t="str">
        <f>IF(ISBLANK(D35),"",(VLOOKUP(D35,'4ème '!$A$10:$D$109,3,FALSE))&amp;" ("&amp;(VLOOKUP(D35,'4ème '!$A$10:$D$109,4,FALSE))&amp;")")</f>
        <v>ANET VC (28)</v>
      </c>
      <c r="D35" s="105">
        <v>23</v>
      </c>
      <c r="E35" s="111" t="str">
        <f>IF(COUNTIF($D$8:D35,D35)&gt;1,"Doublon"," ")</f>
        <v> </v>
      </c>
      <c r="G35" s="107">
        <f>'4ème '!A37</f>
        <v>28</v>
      </c>
      <c r="H35" s="108"/>
      <c r="I35" s="109" t="str">
        <f t="shared" si="1"/>
        <v>Non partant</v>
      </c>
      <c r="J35" s="100">
        <f>IF('4ème '!B37=0,1,0)</f>
        <v>0</v>
      </c>
      <c r="K35" s="100">
        <f>IF('4ème '!F37="X",0,5)</f>
        <v>5</v>
      </c>
      <c r="L35" s="100">
        <f t="shared" si="2"/>
        <v>5</v>
      </c>
      <c r="M35" s="100">
        <f t="shared" si="3"/>
        <v>0</v>
      </c>
      <c r="N35" s="100">
        <f t="shared" si="4"/>
        <v>50</v>
      </c>
      <c r="O35" s="100">
        <f t="shared" si="5"/>
        <v>55</v>
      </c>
      <c r="P35" s="100"/>
      <c r="Q35" s="100"/>
    </row>
    <row r="36" spans="1:17" ht="12.75">
      <c r="A36" s="103">
        <v>29</v>
      </c>
      <c r="B36" s="104" t="str">
        <f t="shared" si="0"/>
        <v>CHERVRIER JEAN JACQUES</v>
      </c>
      <c r="C36" s="104" t="str">
        <f>IF(ISBLANK(D36),"",(VLOOKUP(D36,'4ème '!$A$10:$D$109,3,FALSE))&amp;" ("&amp;(VLOOKUP(D36,'4ème '!$A$10:$D$109,4,FALSE))&amp;")")</f>
        <v>US MAULE CYCLISTE (78)</v>
      </c>
      <c r="D36" s="105">
        <v>18</v>
      </c>
      <c r="E36" s="111" t="str">
        <f>IF(COUNTIF($D$8:D36,D36)&gt;1,"Doublon"," ")</f>
        <v> </v>
      </c>
      <c r="G36" s="107">
        <f>'4ème '!A38</f>
        <v>29</v>
      </c>
      <c r="H36" s="108"/>
      <c r="I36" s="109" t="str">
        <f t="shared" si="1"/>
        <v>Non partant</v>
      </c>
      <c r="J36" s="100">
        <f>IF('4ème '!B38=0,1,0)</f>
        <v>0</v>
      </c>
      <c r="K36" s="100">
        <f>IF('4ème '!F38="X",0,5)</f>
        <v>5</v>
      </c>
      <c r="L36" s="100">
        <f t="shared" si="2"/>
        <v>5</v>
      </c>
      <c r="M36" s="100">
        <f t="shared" si="3"/>
        <v>0</v>
      </c>
      <c r="N36" s="100">
        <f t="shared" si="4"/>
        <v>50</v>
      </c>
      <c r="O36" s="100">
        <f t="shared" si="5"/>
        <v>55</v>
      </c>
      <c r="P36" s="100"/>
      <c r="Q36" s="100"/>
    </row>
    <row r="37" spans="1:17" ht="12.75">
      <c r="A37" s="103">
        <v>30</v>
      </c>
      <c r="B37" s="104" t="str">
        <f t="shared" si="0"/>
        <v>VARLET CHRISTIAN</v>
      </c>
      <c r="C37" s="104" t="str">
        <f>IF(ISBLANK(D37),"",(VLOOKUP(D37,'4ème '!$A$10:$D$109,3,FALSE))&amp;" ("&amp;(VLOOKUP(D37,'4ème '!$A$10:$D$109,4,FALSE))&amp;")")</f>
        <v>ANET VC (28)</v>
      </c>
      <c r="D37" s="105">
        <v>24</v>
      </c>
      <c r="E37" s="111" t="str">
        <f>IF(COUNTIF($D$8:D37,D37)&gt;1,"Doublon"," ")</f>
        <v> </v>
      </c>
      <c r="G37" s="107">
        <f>'4ème '!A39</f>
        <v>30</v>
      </c>
      <c r="H37" s="108"/>
      <c r="I37" s="109" t="str">
        <f t="shared" si="1"/>
        <v>Non partant</v>
      </c>
      <c r="J37" s="100">
        <f>IF('4ème '!B39=0,1,0)</f>
        <v>0</v>
      </c>
      <c r="K37" s="100">
        <f>IF('4ème '!F39="X",0,5)</f>
        <v>5</v>
      </c>
      <c r="L37" s="100">
        <f t="shared" si="2"/>
        <v>5</v>
      </c>
      <c r="M37" s="100">
        <f t="shared" si="3"/>
        <v>0</v>
      </c>
      <c r="N37" s="100">
        <f t="shared" si="4"/>
        <v>50</v>
      </c>
      <c r="O37" s="100">
        <f t="shared" si="5"/>
        <v>55</v>
      </c>
      <c r="P37" s="100"/>
      <c r="Q37" s="100"/>
    </row>
    <row r="38" spans="1:17" ht="12.75">
      <c r="A38" s="103">
        <v>31</v>
      </c>
      <c r="B38" s="104" t="str">
        <f t="shared" si="0"/>
        <v>LE MAGORIEC CHRISTOPHE</v>
      </c>
      <c r="C38" s="104" t="str">
        <f>IF(ISBLANK(D38),"",(VLOOKUP(D38,'4ème '!$A$10:$D$109,3,FALSE))&amp;" ("&amp;(VLOOKUP(D38,'4ème '!$A$10:$D$109,4,FALSE))&amp;")")</f>
        <v>ANET VC (28)</v>
      </c>
      <c r="D38" s="105">
        <v>22</v>
      </c>
      <c r="E38" s="111" t="str">
        <f>IF(COUNTIF($D$8:D38,D38)&gt;1,"Doublon"," ")</f>
        <v> </v>
      </c>
      <c r="G38" s="107">
        <f>'4ème '!A40</f>
        <v>31</v>
      </c>
      <c r="H38" s="108"/>
      <c r="I38" s="109" t="str">
        <f t="shared" si="1"/>
        <v>Non partant</v>
      </c>
      <c r="J38" s="100">
        <f>IF('4ème '!B40=0,1,0)</f>
        <v>0</v>
      </c>
      <c r="K38" s="100">
        <f>IF('4ème '!F40="X",0,5)</f>
        <v>5</v>
      </c>
      <c r="L38" s="100">
        <f t="shared" si="2"/>
        <v>5</v>
      </c>
      <c r="M38" s="100">
        <f t="shared" si="3"/>
        <v>0</v>
      </c>
      <c r="N38" s="100">
        <f t="shared" si="4"/>
        <v>50</v>
      </c>
      <c r="O38" s="100">
        <f t="shared" si="5"/>
        <v>55</v>
      </c>
      <c r="P38" s="100"/>
      <c r="Q38" s="100"/>
    </row>
    <row r="39" spans="1:17" ht="12.75">
      <c r="A39" s="103">
        <v>32</v>
      </c>
      <c r="B39" s="104" t="str">
        <f t="shared" si="0"/>
        <v>BAUCHER JACKY</v>
      </c>
      <c r="C39" s="104" t="str">
        <f>IF(ISBLANK(D39),"",(VLOOKUP(D39,'4ème '!$A$10:$D$109,3,FALSE))&amp;" ("&amp;(VLOOKUP(D39,'4ème '!$A$10:$D$109,4,FALSE))&amp;")")</f>
        <v>A C VOVES (28)</v>
      </c>
      <c r="D39" s="105">
        <v>9</v>
      </c>
      <c r="E39" s="111" t="str">
        <f>IF(COUNTIF($D$8:D39,D39)&gt;1,"Doublon"," ")</f>
        <v> </v>
      </c>
      <c r="G39" s="107">
        <f>'4ème '!A41</f>
        <v>32</v>
      </c>
      <c r="H39" s="108"/>
      <c r="I39" s="109" t="str">
        <f t="shared" si="1"/>
        <v>Non partant</v>
      </c>
      <c r="J39" s="100">
        <f>IF('4ème '!B41=0,1,0)</f>
        <v>0</v>
      </c>
      <c r="K39" s="100">
        <f>IF('4ème '!F41="X",0,5)</f>
        <v>5</v>
      </c>
      <c r="L39" s="100">
        <f t="shared" si="2"/>
        <v>5</v>
      </c>
      <c r="M39" s="100">
        <f t="shared" si="3"/>
        <v>0</v>
      </c>
      <c r="N39" s="100">
        <f t="shared" si="4"/>
        <v>50</v>
      </c>
      <c r="O39" s="100">
        <f t="shared" si="5"/>
        <v>55</v>
      </c>
      <c r="P39" s="100"/>
      <c r="Q39" s="100"/>
    </row>
    <row r="40" spans="1:17" ht="12.75">
      <c r="A40" s="103">
        <v>33</v>
      </c>
      <c r="B40" s="104" t="str">
        <f aca="true" t="shared" si="6" ref="B40:B71">IF(ISBLANK(D40),"",VLOOKUP(D40,d_11,2,FALSE))</f>
        <v>LECOCQ LAETITIA </v>
      </c>
      <c r="C40" s="104" t="str">
        <f>IF(ISBLANK(D40),"",(VLOOKUP(D40,'4ème '!$A$10:$D$109,3,FALSE))&amp;" ("&amp;(VLOOKUP(D40,'4ème '!$A$10:$D$109,4,FALSE))&amp;")")</f>
        <v>A C VOVES (28)</v>
      </c>
      <c r="D40" s="105">
        <v>4</v>
      </c>
      <c r="E40" s="111" t="str">
        <f>IF(COUNTIF($D$8:D40,D40)&gt;1,"Doublon"," ")</f>
        <v> </v>
      </c>
      <c r="G40" s="107">
        <f>'4ème '!A42</f>
        <v>33</v>
      </c>
      <c r="H40" s="108"/>
      <c r="I40" s="109" t="str">
        <f aca="true" t="shared" si="7" ref="I40:I71">VLOOKUP($O$8:$O$107,$Q$8:$R$16,2,FALSE)</f>
        <v>Non partant</v>
      </c>
      <c r="J40" s="100">
        <f>IF('4ème '!B42=0,1,0)</f>
        <v>0</v>
      </c>
      <c r="K40" s="100">
        <f>IF('4ème '!F42="X",0,5)</f>
        <v>5</v>
      </c>
      <c r="L40" s="100">
        <f aca="true" t="shared" si="8" ref="L40:L71">J40+K40</f>
        <v>5</v>
      </c>
      <c r="M40" s="100">
        <f aca="true" t="shared" si="9" ref="M40:M71">IF(SUM(J40:K40)=0,10,0)</f>
        <v>0</v>
      </c>
      <c r="N40" s="100">
        <f aca="true" t="shared" si="10" ref="N40:N71">IF(M40=10,COUNTIF($D$8:$D$107,G40),50)</f>
        <v>50</v>
      </c>
      <c r="O40" s="100">
        <f aca="true" t="shared" si="11" ref="O40:O71">L40+M40+N40</f>
        <v>55</v>
      </c>
      <c r="P40" s="100"/>
      <c r="Q40" s="100"/>
    </row>
    <row r="41" spans="1:17" ht="12.75">
      <c r="A41" s="103">
        <v>34</v>
      </c>
      <c r="B41" s="104" t="str">
        <f t="shared" si="6"/>
        <v>FAURE JEAN CLAUDE</v>
      </c>
      <c r="C41" s="104" t="str">
        <f>IF(ISBLANK(D41),"",(VLOOKUP(D41,'4ème '!$A$10:$D$109,3,FALSE))&amp;" ("&amp;(VLOOKUP(D41,'4ème '!$A$10:$D$109,4,FALSE))&amp;")")</f>
        <v>VC TOURY (28)</v>
      </c>
      <c r="D41" s="105">
        <v>19</v>
      </c>
      <c r="E41" s="111" t="str">
        <f>IF(COUNTIF($D$8:D41,D41)&gt;1,"Doublon"," ")</f>
        <v> </v>
      </c>
      <c r="G41" s="107">
        <f>'4ème '!A43</f>
        <v>34</v>
      </c>
      <c r="H41" s="108"/>
      <c r="I41" s="109" t="str">
        <f t="shared" si="7"/>
        <v>Non partant</v>
      </c>
      <c r="J41" s="100">
        <f>IF('4ème '!B43=0,1,0)</f>
        <v>0</v>
      </c>
      <c r="K41" s="100">
        <f>IF('4ème '!F43="X",0,5)</f>
        <v>5</v>
      </c>
      <c r="L41" s="100">
        <f t="shared" si="8"/>
        <v>5</v>
      </c>
      <c r="M41" s="100">
        <f t="shared" si="9"/>
        <v>0</v>
      </c>
      <c r="N41" s="100">
        <f t="shared" si="10"/>
        <v>50</v>
      </c>
      <c r="O41" s="100">
        <f t="shared" si="11"/>
        <v>55</v>
      </c>
      <c r="P41" s="100"/>
      <c r="Q41" s="100"/>
    </row>
    <row r="42" spans="1:17" ht="12.75">
      <c r="A42" s="103">
        <v>35</v>
      </c>
      <c r="B42" s="104" t="str">
        <f t="shared" si="6"/>
        <v>HUREL CHRISTIAN</v>
      </c>
      <c r="C42" s="104" t="str">
        <f>IF(ISBLANK(D42),"",(VLOOKUP(D42,'4ème '!$A$10:$D$109,3,FALSE))&amp;" ("&amp;(VLOOKUP(D42,'4ème '!$A$10:$D$109,4,FALSE))&amp;")")</f>
        <v>VC COURCY AUX LOGES (45)</v>
      </c>
      <c r="D42" s="105">
        <v>20</v>
      </c>
      <c r="E42" s="111" t="str">
        <f>IF(COUNTIF($D$8:D42,D42)&gt;1,"Doublon"," ")</f>
        <v> </v>
      </c>
      <c r="G42" s="107">
        <f>'4ème '!A44</f>
        <v>35</v>
      </c>
      <c r="H42" s="108"/>
      <c r="I42" s="109" t="str">
        <f t="shared" si="7"/>
        <v>Non partant</v>
      </c>
      <c r="J42" s="100">
        <f>IF('4ème '!B44=0,1,0)</f>
        <v>0</v>
      </c>
      <c r="K42" s="100">
        <f>IF('4ème '!F44="X",0,5)</f>
        <v>5</v>
      </c>
      <c r="L42" s="100">
        <f t="shared" si="8"/>
        <v>5</v>
      </c>
      <c r="M42" s="100">
        <f t="shared" si="9"/>
        <v>0</v>
      </c>
      <c r="N42" s="100">
        <f t="shared" si="10"/>
        <v>50</v>
      </c>
      <c r="O42" s="100">
        <f t="shared" si="11"/>
        <v>55</v>
      </c>
      <c r="P42" s="100"/>
      <c r="Q42" s="100"/>
    </row>
    <row r="43" spans="1:17" ht="12.75">
      <c r="A43" s="103">
        <v>36</v>
      </c>
      <c r="B43" s="104">
        <f t="shared" si="6"/>
      </c>
      <c r="C43" s="104">
        <f>IF(ISBLANK(D43),"",(VLOOKUP(D43,'4ème '!$A$10:$D$109,3,FALSE))&amp;" ("&amp;(VLOOKUP(D43,'4ème '!$A$10:$D$109,4,FALSE))&amp;")")</f>
      </c>
      <c r="D43" s="105"/>
      <c r="E43" s="111" t="str">
        <f>IF(COUNTIF($D$8:D43,D43)&gt;1,"Doublon"," ")</f>
        <v> </v>
      </c>
      <c r="G43" s="107">
        <f>'4ème '!A45</f>
        <v>36</v>
      </c>
      <c r="H43" s="108"/>
      <c r="I43" s="109" t="str">
        <f t="shared" si="7"/>
        <v>Non partant</v>
      </c>
      <c r="J43" s="100">
        <f>IF('4ème '!B45=0,1,0)</f>
        <v>0</v>
      </c>
      <c r="K43" s="100">
        <f>IF('4ème '!F45="X",0,5)</f>
        <v>5</v>
      </c>
      <c r="L43" s="100">
        <f t="shared" si="8"/>
        <v>5</v>
      </c>
      <c r="M43" s="100">
        <f t="shared" si="9"/>
        <v>0</v>
      </c>
      <c r="N43" s="100">
        <f t="shared" si="10"/>
        <v>50</v>
      </c>
      <c r="O43" s="100">
        <f t="shared" si="11"/>
        <v>55</v>
      </c>
      <c r="P43" s="100"/>
      <c r="Q43" s="100"/>
    </row>
    <row r="44" spans="1:17" ht="12.75">
      <c r="A44" s="103">
        <v>37</v>
      </c>
      <c r="B44" s="104">
        <f t="shared" si="6"/>
      </c>
      <c r="C44" s="104">
        <f>IF(ISBLANK(D44),"",(VLOOKUP(D44,'4ème '!$A$10:$D$109,3,FALSE))&amp;" ("&amp;(VLOOKUP(D44,'4ème '!$A$10:$D$109,4,FALSE))&amp;")")</f>
      </c>
      <c r="D44" s="105"/>
      <c r="E44" s="111" t="str">
        <f>IF(COUNTIF($D$8:D44,D44)&gt;1,"Doublon"," ")</f>
        <v> </v>
      </c>
      <c r="G44" s="107">
        <f>'4ème '!A46</f>
        <v>37</v>
      </c>
      <c r="H44" s="108"/>
      <c r="I44" s="109" t="str">
        <f t="shared" si="7"/>
        <v>Non partant</v>
      </c>
      <c r="J44" s="100">
        <f>IF('4ème '!B46=0,1,0)</f>
        <v>0</v>
      </c>
      <c r="K44" s="100">
        <f>IF('4ème '!F46="X",0,5)</f>
        <v>5</v>
      </c>
      <c r="L44" s="100">
        <f t="shared" si="8"/>
        <v>5</v>
      </c>
      <c r="M44" s="100">
        <f t="shared" si="9"/>
        <v>0</v>
      </c>
      <c r="N44" s="100">
        <f t="shared" si="10"/>
        <v>50</v>
      </c>
      <c r="O44" s="100">
        <f t="shared" si="11"/>
        <v>55</v>
      </c>
      <c r="P44" s="100"/>
      <c r="Q44" s="100"/>
    </row>
    <row r="45" spans="1:17" ht="12.75">
      <c r="A45" s="103">
        <v>38</v>
      </c>
      <c r="B45" s="104">
        <f t="shared" si="6"/>
      </c>
      <c r="C45" s="104">
        <f>IF(ISBLANK(D45),"",(VLOOKUP(D45,'4ème '!$A$10:$D$109,3,FALSE))&amp;" ("&amp;(VLOOKUP(D45,'4ème '!$A$10:$D$109,4,FALSE))&amp;")")</f>
      </c>
      <c r="D45" s="105"/>
      <c r="E45" s="111" t="str">
        <f>IF(COUNTIF($D$8:D45,D45)&gt;1,"Doublon"," ")</f>
        <v> </v>
      </c>
      <c r="G45" s="107">
        <f>'4ème '!A47</f>
        <v>38</v>
      </c>
      <c r="H45" s="108"/>
      <c r="I45" s="109" t="str">
        <f t="shared" si="7"/>
        <v>Non partant</v>
      </c>
      <c r="J45" s="100">
        <f>IF('4ème '!B47=0,1,0)</f>
        <v>0</v>
      </c>
      <c r="K45" s="100">
        <f>IF('4ème '!F47="X",0,5)</f>
        <v>5</v>
      </c>
      <c r="L45" s="100">
        <f t="shared" si="8"/>
        <v>5</v>
      </c>
      <c r="M45" s="100">
        <f t="shared" si="9"/>
        <v>0</v>
      </c>
      <c r="N45" s="100">
        <f t="shared" si="10"/>
        <v>50</v>
      </c>
      <c r="O45" s="100">
        <f t="shared" si="11"/>
        <v>55</v>
      </c>
      <c r="P45" s="100"/>
      <c r="Q45" s="100"/>
    </row>
    <row r="46" spans="1:17" ht="12.75">
      <c r="A46" s="103">
        <v>39</v>
      </c>
      <c r="B46" s="104">
        <f t="shared" si="6"/>
      </c>
      <c r="C46" s="104">
        <f>IF(ISBLANK(D46),"",(VLOOKUP(D46,'4ème '!$A$10:$D$109,3,FALSE))&amp;" ("&amp;(VLOOKUP(D46,'4ème '!$A$10:$D$109,4,FALSE))&amp;")")</f>
      </c>
      <c r="D46" s="105"/>
      <c r="E46" s="111" t="str">
        <f>IF(COUNTIF($D$8:D46,D46)&gt;1,"Doublon"," ")</f>
        <v> </v>
      </c>
      <c r="G46" s="107">
        <f>'4ème '!A48</f>
        <v>39</v>
      </c>
      <c r="H46" s="108"/>
      <c r="I46" s="109" t="str">
        <f t="shared" si="7"/>
        <v>Non partant</v>
      </c>
      <c r="J46" s="100">
        <f>IF('4ème '!B48=0,1,0)</f>
        <v>0</v>
      </c>
      <c r="K46" s="100">
        <f>IF('4ème '!F48="X",0,5)</f>
        <v>5</v>
      </c>
      <c r="L46" s="100">
        <f t="shared" si="8"/>
        <v>5</v>
      </c>
      <c r="M46" s="100">
        <f t="shared" si="9"/>
        <v>0</v>
      </c>
      <c r="N46" s="100">
        <f t="shared" si="10"/>
        <v>50</v>
      </c>
      <c r="O46" s="100">
        <f t="shared" si="11"/>
        <v>55</v>
      </c>
      <c r="P46" s="100"/>
      <c r="Q46" s="100"/>
    </row>
    <row r="47" spans="1:17" ht="12.75">
      <c r="A47" s="103">
        <v>40</v>
      </c>
      <c r="B47" s="104"/>
      <c r="C47" s="104">
        <f>IF(ISBLANK(D47),"",(VLOOKUP(D47,'4ème '!$A$10:$D$109,3,FALSE))&amp;" ("&amp;(VLOOKUP(D47,'4ème '!$A$10:$D$109,4,FALSE))&amp;")")</f>
      </c>
      <c r="D47" s="105"/>
      <c r="E47" s="111" t="str">
        <f>IF(COUNTIF($D$8:D47,D47)&gt;1,"Doublon"," ")</f>
        <v> </v>
      </c>
      <c r="G47" s="107">
        <f>'4ème '!A49</f>
        <v>40</v>
      </c>
      <c r="H47" s="108"/>
      <c r="I47" s="109" t="str">
        <f t="shared" si="7"/>
        <v>Non partant</v>
      </c>
      <c r="J47" s="100">
        <f>IF('4ème '!B49=0,1,0)</f>
        <v>0</v>
      </c>
      <c r="K47" s="100">
        <f>IF('4ème '!F49="X",0,5)</f>
        <v>5</v>
      </c>
      <c r="L47" s="100">
        <f t="shared" si="8"/>
        <v>5</v>
      </c>
      <c r="M47" s="100">
        <f t="shared" si="9"/>
        <v>0</v>
      </c>
      <c r="N47" s="100">
        <f t="shared" si="10"/>
        <v>50</v>
      </c>
      <c r="O47" s="100">
        <f t="shared" si="11"/>
        <v>55</v>
      </c>
      <c r="P47" s="100"/>
      <c r="Q47" s="100"/>
    </row>
    <row r="48" spans="1:17" ht="12.75">
      <c r="A48" s="103">
        <v>41</v>
      </c>
      <c r="B48" s="104">
        <f t="shared" si="6"/>
      </c>
      <c r="C48" s="104">
        <f>IF(ISBLANK(D48),"",(VLOOKUP(D48,'4ème '!$A$10:$D$109,3,FALSE))&amp;" ("&amp;(VLOOKUP(D48,'4ème '!$A$10:$D$109,4,FALSE))&amp;")")</f>
      </c>
      <c r="D48" s="105"/>
      <c r="E48" s="111" t="str">
        <f>IF(COUNTIF($D$8:D48,D48)&gt;1,"Doublon"," ")</f>
        <v> </v>
      </c>
      <c r="G48" s="107">
        <f>'4ème '!A50</f>
        <v>41</v>
      </c>
      <c r="H48" s="108"/>
      <c r="I48" s="109" t="str">
        <f t="shared" si="7"/>
        <v>Non partant</v>
      </c>
      <c r="J48" s="100">
        <f>IF('4ème '!B50=0,1,0)</f>
        <v>0</v>
      </c>
      <c r="K48" s="100">
        <f>IF('4ème '!F50="X",0,5)</f>
        <v>5</v>
      </c>
      <c r="L48" s="100">
        <f t="shared" si="8"/>
        <v>5</v>
      </c>
      <c r="M48" s="100">
        <f t="shared" si="9"/>
        <v>0</v>
      </c>
      <c r="N48" s="100">
        <f t="shared" si="10"/>
        <v>50</v>
      </c>
      <c r="O48" s="100">
        <f t="shared" si="11"/>
        <v>55</v>
      </c>
      <c r="P48" s="100"/>
      <c r="Q48" s="100"/>
    </row>
    <row r="49" spans="1:17" ht="12.75">
      <c r="A49" s="103">
        <v>42</v>
      </c>
      <c r="B49" s="104">
        <f t="shared" si="6"/>
      </c>
      <c r="C49" s="104">
        <f>IF(ISBLANK(D49),"",(VLOOKUP(D49,'4ème '!$A$10:$D$109,3,FALSE))&amp;" ("&amp;(VLOOKUP(D49,'4ème '!$A$10:$D$109,4,FALSE))&amp;")")</f>
      </c>
      <c r="D49" s="105"/>
      <c r="E49" s="111" t="str">
        <f>IF(COUNTIF($D$8:D49,D49)&gt;1,"Doublon"," ")</f>
        <v> </v>
      </c>
      <c r="G49" s="107">
        <f>'4ème '!A51</f>
        <v>42</v>
      </c>
      <c r="H49" s="108"/>
      <c r="I49" s="109" t="str">
        <f t="shared" si="7"/>
        <v>Non attribué</v>
      </c>
      <c r="J49" s="100">
        <f>IF('4ème '!B51=0,1,0)</f>
        <v>1</v>
      </c>
      <c r="K49" s="100">
        <f>IF('4ème '!F51="X",0,5)</f>
        <v>5</v>
      </c>
      <c r="L49" s="100">
        <f t="shared" si="8"/>
        <v>6</v>
      </c>
      <c r="M49" s="100">
        <f t="shared" si="9"/>
        <v>0</v>
      </c>
      <c r="N49" s="100">
        <f t="shared" si="10"/>
        <v>50</v>
      </c>
      <c r="O49" s="100">
        <f t="shared" si="11"/>
        <v>56</v>
      </c>
      <c r="P49" s="100"/>
      <c r="Q49" s="100"/>
    </row>
    <row r="50" spans="1:17" ht="12.75">
      <c r="A50" s="103">
        <v>43</v>
      </c>
      <c r="B50" s="104">
        <f t="shared" si="6"/>
      </c>
      <c r="C50" s="104">
        <f>IF(ISBLANK(D50),"",(VLOOKUP(D50,'4ème '!$A$10:$D$109,3,FALSE))&amp;" ("&amp;(VLOOKUP(D50,'4ème '!$A$10:$D$109,4,FALSE))&amp;")")</f>
      </c>
      <c r="D50" s="105"/>
      <c r="E50" s="111" t="str">
        <f>IF(COUNTIF($D$8:D50,D50)&gt;1,"Doublon"," ")</f>
        <v> </v>
      </c>
      <c r="G50" s="107">
        <f>'4ème '!A52</f>
        <v>43</v>
      </c>
      <c r="H50" s="108"/>
      <c r="I50" s="109" t="str">
        <f t="shared" si="7"/>
        <v>Non attribué</v>
      </c>
      <c r="J50" s="100">
        <f>IF('4ème '!B52=0,1,0)</f>
        <v>1</v>
      </c>
      <c r="K50" s="100">
        <f>IF('4ème '!F52="X",0,5)</f>
        <v>5</v>
      </c>
      <c r="L50" s="100">
        <f t="shared" si="8"/>
        <v>6</v>
      </c>
      <c r="M50" s="100">
        <f t="shared" si="9"/>
        <v>0</v>
      </c>
      <c r="N50" s="100">
        <f t="shared" si="10"/>
        <v>50</v>
      </c>
      <c r="O50" s="100">
        <f t="shared" si="11"/>
        <v>56</v>
      </c>
      <c r="P50" s="100"/>
      <c r="Q50" s="100"/>
    </row>
    <row r="51" spans="1:17" ht="12.75">
      <c r="A51" s="103">
        <v>44</v>
      </c>
      <c r="B51" s="104">
        <f t="shared" si="6"/>
      </c>
      <c r="C51" s="104">
        <f>IF(ISBLANK(D51),"",(VLOOKUP(D51,'4ème '!$A$10:$D$109,3,FALSE))&amp;" ("&amp;(VLOOKUP(D51,'4ème '!$A$10:$D$109,4,FALSE))&amp;")")</f>
      </c>
      <c r="D51" s="105"/>
      <c r="E51" s="111" t="str">
        <f>IF(COUNTIF($D$8:D51,D51)&gt;1,"Doublon"," ")</f>
        <v> </v>
      </c>
      <c r="G51" s="107">
        <f>'4ème '!A53</f>
        <v>44</v>
      </c>
      <c r="H51" s="108"/>
      <c r="I51" s="109" t="str">
        <f t="shared" si="7"/>
        <v>Non attribué</v>
      </c>
      <c r="J51" s="100">
        <f>IF('4ème '!B53=0,1,0)</f>
        <v>1</v>
      </c>
      <c r="K51" s="100">
        <f>IF('4ème '!F53="X",0,5)</f>
        <v>5</v>
      </c>
      <c r="L51" s="100">
        <f t="shared" si="8"/>
        <v>6</v>
      </c>
      <c r="M51" s="100">
        <f t="shared" si="9"/>
        <v>0</v>
      </c>
      <c r="N51" s="100">
        <f t="shared" si="10"/>
        <v>50</v>
      </c>
      <c r="O51" s="100">
        <f t="shared" si="11"/>
        <v>56</v>
      </c>
      <c r="P51" s="100"/>
      <c r="Q51" s="100"/>
    </row>
    <row r="52" spans="1:17" ht="12.75">
      <c r="A52" s="103">
        <v>45</v>
      </c>
      <c r="B52" s="104">
        <f t="shared" si="6"/>
      </c>
      <c r="C52" s="104">
        <f>IF(ISBLANK(D52),"",(VLOOKUP(D52,'4ème '!$A$10:$D$109,3,FALSE))&amp;" ("&amp;(VLOOKUP(D52,'4ème '!$A$10:$D$109,4,FALSE))&amp;")")</f>
      </c>
      <c r="D52" s="105"/>
      <c r="E52" s="111" t="str">
        <f>IF(COUNTIF($D$8:D52,D52)&gt;1,"Doublon"," ")</f>
        <v> </v>
      </c>
      <c r="G52" s="107">
        <f>'4ème '!A54</f>
        <v>45</v>
      </c>
      <c r="H52" s="108"/>
      <c r="I52" s="109" t="str">
        <f t="shared" si="7"/>
        <v>Non attribué</v>
      </c>
      <c r="J52" s="100">
        <f>IF('4ème '!B54=0,1,0)</f>
        <v>1</v>
      </c>
      <c r="K52" s="100">
        <f>IF('4ème '!F54="X",0,5)</f>
        <v>5</v>
      </c>
      <c r="L52" s="100">
        <f t="shared" si="8"/>
        <v>6</v>
      </c>
      <c r="M52" s="100">
        <f t="shared" si="9"/>
        <v>0</v>
      </c>
      <c r="N52" s="100">
        <f t="shared" si="10"/>
        <v>50</v>
      </c>
      <c r="O52" s="100">
        <f t="shared" si="11"/>
        <v>56</v>
      </c>
      <c r="P52" s="100"/>
      <c r="Q52" s="100"/>
    </row>
    <row r="53" spans="1:17" ht="12.75">
      <c r="A53" s="103">
        <v>46</v>
      </c>
      <c r="B53" s="104">
        <f t="shared" si="6"/>
      </c>
      <c r="C53" s="104">
        <f>IF(ISBLANK(D53),"",(VLOOKUP(D53,'4ème '!$A$10:$D$109,3,FALSE))&amp;" ("&amp;(VLOOKUP(D53,'4ème '!$A$10:$D$109,4,FALSE))&amp;")")</f>
      </c>
      <c r="D53" s="105"/>
      <c r="E53" s="111" t="str">
        <f>IF(COUNTIF($D$8:D53,D53)&gt;1,"Doublon"," ")</f>
        <v> </v>
      </c>
      <c r="G53" s="107">
        <f>'4ème '!A55</f>
        <v>46</v>
      </c>
      <c r="H53" s="108"/>
      <c r="I53" s="109" t="str">
        <f t="shared" si="7"/>
        <v>Non attribué</v>
      </c>
      <c r="J53" s="100">
        <f>IF('4ème '!B55=0,1,0)</f>
        <v>1</v>
      </c>
      <c r="K53" s="100">
        <f>IF('4ème '!F55="X",0,5)</f>
        <v>5</v>
      </c>
      <c r="L53" s="100">
        <f t="shared" si="8"/>
        <v>6</v>
      </c>
      <c r="M53" s="100">
        <f t="shared" si="9"/>
        <v>0</v>
      </c>
      <c r="N53" s="100">
        <f t="shared" si="10"/>
        <v>50</v>
      </c>
      <c r="O53" s="100">
        <f t="shared" si="11"/>
        <v>56</v>
      </c>
      <c r="P53" s="100"/>
      <c r="Q53" s="100"/>
    </row>
    <row r="54" spans="1:17" ht="12.75">
      <c r="A54" s="103">
        <v>47</v>
      </c>
      <c r="B54" s="104">
        <f t="shared" si="6"/>
      </c>
      <c r="C54" s="104">
        <f>IF(ISBLANK(D54),"",(VLOOKUP(D54,'4ème '!$A$10:$D$109,3,FALSE))&amp;" ("&amp;(VLOOKUP(D54,'4ème '!$A$10:$D$109,4,FALSE))&amp;")")</f>
      </c>
      <c r="D54" s="105"/>
      <c r="E54" s="111" t="str">
        <f>IF(COUNTIF($D$8:D54,D54)&gt;1,"Doublon"," ")</f>
        <v> </v>
      </c>
      <c r="G54" s="107">
        <f>'4ème '!A56</f>
        <v>47</v>
      </c>
      <c r="H54" s="108"/>
      <c r="I54" s="109" t="str">
        <f t="shared" si="7"/>
        <v>Non attribué</v>
      </c>
      <c r="J54" s="100">
        <f>IF('4ème '!B56=0,1,0)</f>
        <v>1</v>
      </c>
      <c r="K54" s="100">
        <f>IF('4ème '!F56="X",0,5)</f>
        <v>5</v>
      </c>
      <c r="L54" s="100">
        <f t="shared" si="8"/>
        <v>6</v>
      </c>
      <c r="M54" s="100">
        <f t="shared" si="9"/>
        <v>0</v>
      </c>
      <c r="N54" s="100">
        <f t="shared" si="10"/>
        <v>50</v>
      </c>
      <c r="O54" s="100">
        <f t="shared" si="11"/>
        <v>56</v>
      </c>
      <c r="P54" s="100"/>
      <c r="Q54" s="100"/>
    </row>
    <row r="55" spans="1:17" ht="12.75">
      <c r="A55" s="103">
        <v>48</v>
      </c>
      <c r="B55" s="104">
        <f t="shared" si="6"/>
      </c>
      <c r="C55" s="104">
        <f>IF(ISBLANK(D55),"",(VLOOKUP(D55,'4ème '!$A$10:$D$109,3,FALSE))&amp;" ("&amp;(VLOOKUP(D55,'4ème '!$A$10:$D$109,4,FALSE))&amp;")")</f>
      </c>
      <c r="D55" s="105"/>
      <c r="E55" s="111" t="str">
        <f>IF(COUNTIF($D$8:D55,D55)&gt;1,"Doublon"," ")</f>
        <v> </v>
      </c>
      <c r="G55" s="107">
        <f>'4ème '!A57</f>
        <v>48</v>
      </c>
      <c r="H55" s="108"/>
      <c r="I55" s="109" t="str">
        <f t="shared" si="7"/>
        <v>Non attribué</v>
      </c>
      <c r="J55" s="100">
        <f>IF('4ème '!B57=0,1,0)</f>
        <v>1</v>
      </c>
      <c r="K55" s="100">
        <f>IF('4ème '!F57="X",0,5)</f>
        <v>5</v>
      </c>
      <c r="L55" s="100">
        <f t="shared" si="8"/>
        <v>6</v>
      </c>
      <c r="M55" s="100">
        <f t="shared" si="9"/>
        <v>0</v>
      </c>
      <c r="N55" s="100">
        <f t="shared" si="10"/>
        <v>50</v>
      </c>
      <c r="O55" s="100">
        <f t="shared" si="11"/>
        <v>56</v>
      </c>
      <c r="P55" s="100"/>
      <c r="Q55" s="100"/>
    </row>
    <row r="56" spans="1:17" ht="12.75">
      <c r="A56" s="103">
        <v>49</v>
      </c>
      <c r="B56" s="104">
        <f t="shared" si="6"/>
      </c>
      <c r="C56" s="104">
        <f>IF(ISBLANK(D56),"",(VLOOKUP(D56,'4ème '!$A$10:$D$109,3,FALSE))&amp;" ("&amp;(VLOOKUP(D56,'4ème '!$A$10:$D$109,4,FALSE))&amp;")")</f>
      </c>
      <c r="D56" s="105"/>
      <c r="E56" s="111" t="str">
        <f>IF(COUNTIF($D$8:D56,D56)&gt;1,"Doublon"," ")</f>
        <v> </v>
      </c>
      <c r="G56" s="107">
        <f>'4ème '!A58</f>
        <v>49</v>
      </c>
      <c r="H56" s="108"/>
      <c r="I56" s="109" t="str">
        <f t="shared" si="7"/>
        <v>Non attribué</v>
      </c>
      <c r="J56" s="100">
        <f>IF('4ème '!B58=0,1,0)</f>
        <v>1</v>
      </c>
      <c r="K56" s="100">
        <f>IF('4ème '!F58="X",0,5)</f>
        <v>5</v>
      </c>
      <c r="L56" s="100">
        <f t="shared" si="8"/>
        <v>6</v>
      </c>
      <c r="M56" s="100">
        <f t="shared" si="9"/>
        <v>0</v>
      </c>
      <c r="N56" s="100">
        <f t="shared" si="10"/>
        <v>50</v>
      </c>
      <c r="O56" s="100">
        <f t="shared" si="11"/>
        <v>56</v>
      </c>
      <c r="P56" s="100"/>
      <c r="Q56" s="100"/>
    </row>
    <row r="57" spans="1:17" ht="12.75">
      <c r="A57" s="103">
        <v>50</v>
      </c>
      <c r="B57" s="104">
        <f t="shared" si="6"/>
      </c>
      <c r="C57" s="104">
        <f>IF(ISBLANK(D57),"",(VLOOKUP(D57,'4ème '!$A$10:$D$109,3,FALSE))&amp;" ("&amp;(VLOOKUP(D57,'4ème '!$A$10:$D$109,4,FALSE))&amp;")")</f>
      </c>
      <c r="D57" s="105"/>
      <c r="E57" s="111" t="str">
        <f>IF(COUNTIF($D$8:D57,D57)&gt;1,"Doublon"," ")</f>
        <v> </v>
      </c>
      <c r="G57" s="107">
        <f>'4ème '!A59</f>
        <v>50</v>
      </c>
      <c r="H57" s="108"/>
      <c r="I57" s="109" t="str">
        <f t="shared" si="7"/>
        <v>Non attribué</v>
      </c>
      <c r="J57" s="100">
        <f>IF('4ème '!B59=0,1,0)</f>
        <v>1</v>
      </c>
      <c r="K57" s="100">
        <f>IF('4ème '!F59="X",0,5)</f>
        <v>5</v>
      </c>
      <c r="L57" s="100">
        <f t="shared" si="8"/>
        <v>6</v>
      </c>
      <c r="M57" s="100">
        <f t="shared" si="9"/>
        <v>0</v>
      </c>
      <c r="N57" s="100">
        <f t="shared" si="10"/>
        <v>50</v>
      </c>
      <c r="O57" s="100">
        <f t="shared" si="11"/>
        <v>56</v>
      </c>
      <c r="P57" s="100"/>
      <c r="Q57" s="100"/>
    </row>
    <row r="58" spans="1:17" ht="12.75">
      <c r="A58" s="103">
        <v>51</v>
      </c>
      <c r="B58" s="104">
        <f t="shared" si="6"/>
      </c>
      <c r="C58" s="104">
        <f>IF(ISBLANK(D58),"",(VLOOKUP(D58,'4ème '!$A$10:$D$109,3,FALSE))&amp;" ("&amp;(VLOOKUP(D58,'4ème '!$A$10:$D$109,4,FALSE))&amp;")")</f>
      </c>
      <c r="D58" s="105"/>
      <c r="E58" s="111" t="str">
        <f>IF(COUNTIF($D$8:D58,D58)&gt;1,"Doublon"," ")</f>
        <v> </v>
      </c>
      <c r="G58" s="107">
        <f>'4ème '!A60</f>
        <v>51</v>
      </c>
      <c r="H58" s="108"/>
      <c r="I58" s="109" t="str">
        <f t="shared" si="7"/>
        <v>Non attribué</v>
      </c>
      <c r="J58" s="100">
        <f>IF('4ème '!B60=0,1,0)</f>
        <v>1</v>
      </c>
      <c r="K58" s="100">
        <f>IF('4ème '!F60="X",0,5)</f>
        <v>5</v>
      </c>
      <c r="L58" s="100">
        <f t="shared" si="8"/>
        <v>6</v>
      </c>
      <c r="M58" s="100">
        <f t="shared" si="9"/>
        <v>0</v>
      </c>
      <c r="N58" s="100">
        <f t="shared" si="10"/>
        <v>50</v>
      </c>
      <c r="O58" s="100">
        <f t="shared" si="11"/>
        <v>56</v>
      </c>
      <c r="P58" s="100"/>
      <c r="Q58" s="100"/>
    </row>
    <row r="59" spans="1:17" ht="12.75">
      <c r="A59" s="103">
        <v>52</v>
      </c>
      <c r="B59" s="104">
        <f t="shared" si="6"/>
      </c>
      <c r="C59" s="104">
        <f>IF(ISBLANK(D59),"",(VLOOKUP(D59,'4ème '!$A$10:$D$109,3,FALSE))&amp;" ("&amp;(VLOOKUP(D59,'4ème '!$A$10:$D$109,4,FALSE))&amp;")")</f>
      </c>
      <c r="D59" s="105"/>
      <c r="E59" s="111" t="str">
        <f>IF(COUNTIF($D$8:D59,D59)&gt;1,"Doublon"," ")</f>
        <v> </v>
      </c>
      <c r="G59" s="107">
        <f>'4ème '!A61</f>
        <v>52</v>
      </c>
      <c r="H59" s="108"/>
      <c r="I59" s="109" t="str">
        <f t="shared" si="7"/>
        <v>Non attribué</v>
      </c>
      <c r="J59" s="100">
        <f>IF('4ème '!B61=0,1,0)</f>
        <v>1</v>
      </c>
      <c r="K59" s="100">
        <f>IF('4ème '!F61="X",0,5)</f>
        <v>5</v>
      </c>
      <c r="L59" s="100">
        <f t="shared" si="8"/>
        <v>6</v>
      </c>
      <c r="M59" s="100">
        <f t="shared" si="9"/>
        <v>0</v>
      </c>
      <c r="N59" s="100">
        <f t="shared" si="10"/>
        <v>50</v>
      </c>
      <c r="O59" s="100">
        <f t="shared" si="11"/>
        <v>56</v>
      </c>
      <c r="P59" s="100"/>
      <c r="Q59" s="100"/>
    </row>
    <row r="60" spans="1:17" ht="12.75">
      <c r="A60" s="103">
        <v>53</v>
      </c>
      <c r="B60" s="104">
        <f t="shared" si="6"/>
      </c>
      <c r="C60" s="104">
        <f>IF(ISBLANK(D60),"",(VLOOKUP(D60,'4ème '!$A$10:$D$109,3,FALSE))&amp;" ("&amp;(VLOOKUP(D60,'4ème '!$A$10:$D$109,4,FALSE))&amp;")")</f>
      </c>
      <c r="D60" s="105"/>
      <c r="E60" s="111" t="str">
        <f>IF(COUNTIF($D$8:D60,D60)&gt;1,"Doublon"," ")</f>
        <v> </v>
      </c>
      <c r="G60" s="107">
        <f>'4ème '!A62</f>
        <v>53</v>
      </c>
      <c r="H60" s="108"/>
      <c r="I60" s="109" t="str">
        <f t="shared" si="7"/>
        <v>Non attribué</v>
      </c>
      <c r="J60" s="100">
        <f>IF('4ème '!B62=0,1,0)</f>
        <v>1</v>
      </c>
      <c r="K60" s="100">
        <f>IF('4ème '!F62="X",0,5)</f>
        <v>5</v>
      </c>
      <c r="L60" s="100">
        <f t="shared" si="8"/>
        <v>6</v>
      </c>
      <c r="M60" s="100">
        <f t="shared" si="9"/>
        <v>0</v>
      </c>
      <c r="N60" s="100">
        <f t="shared" si="10"/>
        <v>50</v>
      </c>
      <c r="O60" s="100">
        <f t="shared" si="11"/>
        <v>56</v>
      </c>
      <c r="P60" s="100"/>
      <c r="Q60" s="100"/>
    </row>
    <row r="61" spans="1:17" ht="12.75">
      <c r="A61" s="103">
        <v>54</v>
      </c>
      <c r="B61" s="104">
        <f t="shared" si="6"/>
      </c>
      <c r="C61" s="104">
        <f>IF(ISBLANK(D61),"",(VLOOKUP(D61,'4ème '!$A$10:$D$109,3,FALSE))&amp;" ("&amp;(VLOOKUP(D61,'4ème '!$A$10:$D$109,4,FALSE))&amp;")")</f>
      </c>
      <c r="D61" s="105"/>
      <c r="E61" s="111" t="str">
        <f>IF(COUNTIF($D$8:D61,D61)&gt;1,"Doublon"," ")</f>
        <v> </v>
      </c>
      <c r="G61" s="107">
        <f>'4ème '!A63</f>
        <v>54</v>
      </c>
      <c r="H61" s="108"/>
      <c r="I61" s="109" t="str">
        <f t="shared" si="7"/>
        <v>Non attribué</v>
      </c>
      <c r="J61" s="100">
        <f>IF('4ème '!B63=0,1,0)</f>
        <v>1</v>
      </c>
      <c r="K61" s="100">
        <f>IF('4ème '!F63="X",0,5)</f>
        <v>5</v>
      </c>
      <c r="L61" s="100">
        <f t="shared" si="8"/>
        <v>6</v>
      </c>
      <c r="M61" s="100">
        <f t="shared" si="9"/>
        <v>0</v>
      </c>
      <c r="N61" s="100">
        <f t="shared" si="10"/>
        <v>50</v>
      </c>
      <c r="O61" s="100">
        <f t="shared" si="11"/>
        <v>56</v>
      </c>
      <c r="P61" s="100"/>
      <c r="Q61" s="100"/>
    </row>
    <row r="62" spans="1:17" ht="12.75">
      <c r="A62" s="103">
        <v>55</v>
      </c>
      <c r="B62" s="104">
        <f t="shared" si="6"/>
      </c>
      <c r="C62" s="104">
        <f>IF(ISBLANK(D62),"",(VLOOKUP(D62,'4ème '!$A$10:$D$109,3,FALSE))&amp;" ("&amp;(VLOOKUP(D62,'4ème '!$A$10:$D$109,4,FALSE))&amp;")")</f>
      </c>
      <c r="D62" s="105"/>
      <c r="E62" s="111" t="str">
        <f>IF(COUNTIF($D$8:D62,D62)&gt;1,"Doublon"," ")</f>
        <v> </v>
      </c>
      <c r="G62" s="107">
        <f>'4ème '!A64</f>
        <v>55</v>
      </c>
      <c r="H62" s="108"/>
      <c r="I62" s="109" t="str">
        <f t="shared" si="7"/>
        <v>Non attribué</v>
      </c>
      <c r="J62" s="100">
        <f>IF('4ème '!B64=0,1,0)</f>
        <v>1</v>
      </c>
      <c r="K62" s="100">
        <f>IF('4ème '!F64="X",0,5)</f>
        <v>5</v>
      </c>
      <c r="L62" s="100">
        <f t="shared" si="8"/>
        <v>6</v>
      </c>
      <c r="M62" s="100">
        <f t="shared" si="9"/>
        <v>0</v>
      </c>
      <c r="N62" s="100">
        <f t="shared" si="10"/>
        <v>50</v>
      </c>
      <c r="O62" s="100">
        <f t="shared" si="11"/>
        <v>56</v>
      </c>
      <c r="P62" s="100"/>
      <c r="Q62" s="100"/>
    </row>
    <row r="63" spans="1:17" ht="12.75">
      <c r="A63" s="103">
        <v>56</v>
      </c>
      <c r="B63" s="104">
        <f t="shared" si="6"/>
      </c>
      <c r="C63" s="104">
        <f>IF(ISBLANK(D63),"",(VLOOKUP(D63,'4ème '!$A$10:$D$109,3,FALSE))&amp;" ("&amp;(VLOOKUP(D63,'4ème '!$A$10:$D$109,4,FALSE))&amp;")")</f>
      </c>
      <c r="D63" s="105"/>
      <c r="E63" s="111" t="str">
        <f>IF(COUNTIF($D$8:D63,D63)&gt;1,"Doublon"," ")</f>
        <v> </v>
      </c>
      <c r="G63" s="107">
        <f>'4ème '!A65</f>
        <v>56</v>
      </c>
      <c r="H63" s="108"/>
      <c r="I63" s="109" t="str">
        <f t="shared" si="7"/>
        <v>Non attribué</v>
      </c>
      <c r="J63" s="100">
        <f>IF('4ème '!B65=0,1,0)</f>
        <v>1</v>
      </c>
      <c r="K63" s="100">
        <f>IF('4ème '!F65="X",0,5)</f>
        <v>5</v>
      </c>
      <c r="L63" s="100">
        <f t="shared" si="8"/>
        <v>6</v>
      </c>
      <c r="M63" s="100">
        <f t="shared" si="9"/>
        <v>0</v>
      </c>
      <c r="N63" s="100">
        <f t="shared" si="10"/>
        <v>50</v>
      </c>
      <c r="O63" s="100">
        <f t="shared" si="11"/>
        <v>56</v>
      </c>
      <c r="P63" s="100"/>
      <c r="Q63" s="100"/>
    </row>
    <row r="64" spans="1:17" ht="12.75">
      <c r="A64" s="103">
        <v>57</v>
      </c>
      <c r="B64" s="104">
        <f t="shared" si="6"/>
      </c>
      <c r="C64" s="104">
        <f>IF(ISBLANK(D64),"",(VLOOKUP(D64,'4ème '!$A$10:$D$109,3,FALSE))&amp;" ("&amp;(VLOOKUP(D64,'4ème '!$A$10:$D$109,4,FALSE))&amp;")")</f>
      </c>
      <c r="D64" s="105"/>
      <c r="E64" s="111" t="str">
        <f>IF(COUNTIF($D$8:D64,D64)&gt;1,"Doublon"," ")</f>
        <v> </v>
      </c>
      <c r="G64" s="107">
        <f>'4ème '!A66</f>
        <v>57</v>
      </c>
      <c r="H64" s="108"/>
      <c r="I64" s="109" t="str">
        <f t="shared" si="7"/>
        <v>Non attribué</v>
      </c>
      <c r="J64" s="100">
        <f>IF('4ème '!B66=0,1,0)</f>
        <v>1</v>
      </c>
      <c r="K64" s="100">
        <f>IF('4ème '!F66="X",0,5)</f>
        <v>5</v>
      </c>
      <c r="L64" s="100">
        <f t="shared" si="8"/>
        <v>6</v>
      </c>
      <c r="M64" s="100">
        <f t="shared" si="9"/>
        <v>0</v>
      </c>
      <c r="N64" s="100">
        <f t="shared" si="10"/>
        <v>50</v>
      </c>
      <c r="O64" s="100">
        <f t="shared" si="11"/>
        <v>56</v>
      </c>
      <c r="P64" s="100"/>
      <c r="Q64" s="100"/>
    </row>
    <row r="65" spans="1:17" ht="12.75">
      <c r="A65" s="103">
        <v>58</v>
      </c>
      <c r="B65" s="104">
        <f t="shared" si="6"/>
      </c>
      <c r="C65" s="104">
        <f>IF(ISBLANK(D65),"",(VLOOKUP(D65,'4ème '!$A$10:$D$109,3,FALSE))&amp;" ("&amp;(VLOOKUP(D65,'4ème '!$A$10:$D$109,4,FALSE))&amp;")")</f>
      </c>
      <c r="D65" s="105"/>
      <c r="E65" s="111" t="str">
        <f>IF(COUNTIF($D$8:D65,D65)&gt;1,"Doublon"," ")</f>
        <v> </v>
      </c>
      <c r="G65" s="107">
        <f>'4ème '!A67</f>
        <v>58</v>
      </c>
      <c r="H65" s="108"/>
      <c r="I65" s="109" t="str">
        <f t="shared" si="7"/>
        <v>Non attribué</v>
      </c>
      <c r="J65" s="100">
        <f>IF('4ème '!B67=0,1,0)</f>
        <v>1</v>
      </c>
      <c r="K65" s="100">
        <f>IF('4ème '!F67="X",0,5)</f>
        <v>5</v>
      </c>
      <c r="L65" s="100">
        <f t="shared" si="8"/>
        <v>6</v>
      </c>
      <c r="M65" s="100">
        <f t="shared" si="9"/>
        <v>0</v>
      </c>
      <c r="N65" s="100">
        <f t="shared" si="10"/>
        <v>50</v>
      </c>
      <c r="O65" s="100">
        <f t="shared" si="11"/>
        <v>56</v>
      </c>
      <c r="P65" s="100"/>
      <c r="Q65" s="100"/>
    </row>
    <row r="66" spans="1:17" ht="12.75">
      <c r="A66" s="103">
        <v>59</v>
      </c>
      <c r="B66" s="104">
        <f t="shared" si="6"/>
      </c>
      <c r="C66" s="104">
        <f>IF(ISBLANK(D66),"",(VLOOKUP(D66,'4ème '!$A$10:$D$109,3,FALSE))&amp;" ("&amp;(VLOOKUP(D66,'4ème '!$A$10:$D$109,4,FALSE))&amp;")")</f>
      </c>
      <c r="D66" s="105"/>
      <c r="E66" s="111" t="str">
        <f>IF(COUNTIF($D$8:D66,D66)&gt;1,"Doublon"," ")</f>
        <v> </v>
      </c>
      <c r="G66" s="107">
        <f>'4ème '!A68</f>
        <v>59</v>
      </c>
      <c r="H66" s="108"/>
      <c r="I66" s="109" t="str">
        <f t="shared" si="7"/>
        <v>Non attribué</v>
      </c>
      <c r="J66" s="100">
        <f>IF('4ème '!B68=0,1,0)</f>
        <v>1</v>
      </c>
      <c r="K66" s="100">
        <f>IF('4ème '!F68="X",0,5)</f>
        <v>5</v>
      </c>
      <c r="L66" s="100">
        <f t="shared" si="8"/>
        <v>6</v>
      </c>
      <c r="M66" s="100">
        <f t="shared" si="9"/>
        <v>0</v>
      </c>
      <c r="N66" s="100">
        <f t="shared" si="10"/>
        <v>50</v>
      </c>
      <c r="O66" s="100">
        <f t="shared" si="11"/>
        <v>56</v>
      </c>
      <c r="P66" s="100"/>
      <c r="Q66" s="100"/>
    </row>
    <row r="67" spans="1:17" ht="12.75">
      <c r="A67" s="103">
        <v>60</v>
      </c>
      <c r="B67" s="104">
        <f t="shared" si="6"/>
      </c>
      <c r="C67" s="104">
        <f>IF(ISBLANK(D67),"",(VLOOKUP(D67,'4ème '!$A$10:$D$109,3,FALSE))&amp;" ("&amp;(VLOOKUP(D67,'4ème '!$A$10:$D$109,4,FALSE))&amp;")")</f>
      </c>
      <c r="D67" s="105"/>
      <c r="E67" s="111" t="str">
        <f>IF(COUNTIF($D$8:D67,D67)&gt;1,"Doublon"," ")</f>
        <v> </v>
      </c>
      <c r="G67" s="107">
        <f>'4ème '!A69</f>
        <v>60</v>
      </c>
      <c r="H67" s="108"/>
      <c r="I67" s="109" t="str">
        <f t="shared" si="7"/>
        <v>Non attribué</v>
      </c>
      <c r="J67" s="100">
        <f>IF('4ème '!B69=0,1,0)</f>
        <v>1</v>
      </c>
      <c r="K67" s="100">
        <f>IF('4ème '!F69="X",0,5)</f>
        <v>5</v>
      </c>
      <c r="L67" s="100">
        <f t="shared" si="8"/>
        <v>6</v>
      </c>
      <c r="M67" s="100">
        <f t="shared" si="9"/>
        <v>0</v>
      </c>
      <c r="N67" s="100">
        <f t="shared" si="10"/>
        <v>50</v>
      </c>
      <c r="O67" s="100">
        <f t="shared" si="11"/>
        <v>56</v>
      </c>
      <c r="P67" s="100"/>
      <c r="Q67" s="100"/>
    </row>
    <row r="68" spans="1:17" ht="12.75">
      <c r="A68" s="103">
        <v>61</v>
      </c>
      <c r="B68" s="104">
        <f t="shared" si="6"/>
      </c>
      <c r="C68" s="104">
        <f>IF(ISBLANK(D68),"",(VLOOKUP(D68,'4ème '!$A$10:$D$109,3,FALSE))&amp;" ("&amp;(VLOOKUP(D68,'4ème '!$A$10:$D$109,4,FALSE))&amp;")")</f>
      </c>
      <c r="D68" s="105"/>
      <c r="E68" s="111" t="str">
        <f>IF(COUNTIF($D$8:D68,D68)&gt;1,"Doublon"," ")</f>
        <v> </v>
      </c>
      <c r="G68" s="107">
        <f>'4ème '!A70</f>
        <v>61</v>
      </c>
      <c r="H68" s="108"/>
      <c r="I68" s="109" t="str">
        <f t="shared" si="7"/>
        <v>Non attribué</v>
      </c>
      <c r="J68" s="100">
        <f>IF('4ème '!B70=0,1,0)</f>
        <v>1</v>
      </c>
      <c r="K68" s="100">
        <f>IF('4ème '!F70="X",0,5)</f>
        <v>5</v>
      </c>
      <c r="L68" s="100">
        <f t="shared" si="8"/>
        <v>6</v>
      </c>
      <c r="M68" s="100">
        <f t="shared" si="9"/>
        <v>0</v>
      </c>
      <c r="N68" s="100">
        <f t="shared" si="10"/>
        <v>50</v>
      </c>
      <c r="O68" s="100">
        <f t="shared" si="11"/>
        <v>56</v>
      </c>
      <c r="P68" s="100"/>
      <c r="Q68" s="100"/>
    </row>
    <row r="69" spans="1:17" ht="12.75">
      <c r="A69" s="103">
        <v>62</v>
      </c>
      <c r="B69" s="104">
        <f t="shared" si="6"/>
      </c>
      <c r="C69" s="104">
        <f>IF(ISBLANK(D69),"",(VLOOKUP(D69,'4ème '!$A$10:$D$109,3,FALSE))&amp;" ("&amp;(VLOOKUP(D69,'4ème '!$A$10:$D$109,4,FALSE))&amp;")")</f>
      </c>
      <c r="D69" s="105"/>
      <c r="E69" s="111" t="str">
        <f>IF(COUNTIF($D$8:D69,D69)&gt;1,"Doublon"," ")</f>
        <v> </v>
      </c>
      <c r="G69" s="107">
        <f>'4ème '!A71</f>
        <v>62</v>
      </c>
      <c r="H69" s="108"/>
      <c r="I69" s="109" t="str">
        <f t="shared" si="7"/>
        <v>Non attribué</v>
      </c>
      <c r="J69" s="100">
        <f>IF('4ème '!B71=0,1,0)</f>
        <v>1</v>
      </c>
      <c r="K69" s="100">
        <f>IF('4ème '!F71="X",0,5)</f>
        <v>5</v>
      </c>
      <c r="L69" s="100">
        <f t="shared" si="8"/>
        <v>6</v>
      </c>
      <c r="M69" s="100">
        <f t="shared" si="9"/>
        <v>0</v>
      </c>
      <c r="N69" s="100">
        <f t="shared" si="10"/>
        <v>50</v>
      </c>
      <c r="O69" s="100">
        <f t="shared" si="11"/>
        <v>56</v>
      </c>
      <c r="P69" s="100"/>
      <c r="Q69" s="100"/>
    </row>
    <row r="70" spans="1:17" ht="12.75">
      <c r="A70" s="103">
        <v>63</v>
      </c>
      <c r="B70" s="104">
        <f t="shared" si="6"/>
      </c>
      <c r="C70" s="104">
        <f>IF(ISBLANK(D70),"",(VLOOKUP(D70,'4ème '!$A$10:$D$109,3,FALSE))&amp;" ("&amp;(VLOOKUP(D70,'4ème '!$A$10:$D$109,4,FALSE))&amp;")")</f>
      </c>
      <c r="D70" s="105"/>
      <c r="E70" s="111" t="str">
        <f>IF(COUNTIF($D$8:D70,D70)&gt;1,"Doublon"," ")</f>
        <v> </v>
      </c>
      <c r="G70" s="107">
        <f>'4ème '!A72</f>
        <v>63</v>
      </c>
      <c r="H70" s="108"/>
      <c r="I70" s="109" t="str">
        <f t="shared" si="7"/>
        <v>Non attribué</v>
      </c>
      <c r="J70" s="100">
        <f>IF('4ème '!B72=0,1,0)</f>
        <v>1</v>
      </c>
      <c r="K70" s="100">
        <f>IF('4ème '!F72="X",0,5)</f>
        <v>5</v>
      </c>
      <c r="L70" s="100">
        <f t="shared" si="8"/>
        <v>6</v>
      </c>
      <c r="M70" s="100">
        <f t="shared" si="9"/>
        <v>0</v>
      </c>
      <c r="N70" s="100">
        <f t="shared" si="10"/>
        <v>50</v>
      </c>
      <c r="O70" s="100">
        <f t="shared" si="11"/>
        <v>56</v>
      </c>
      <c r="P70" s="100"/>
      <c r="Q70" s="100"/>
    </row>
    <row r="71" spans="1:17" ht="12.75">
      <c r="A71" s="103">
        <v>64</v>
      </c>
      <c r="B71" s="104">
        <f t="shared" si="6"/>
      </c>
      <c r="C71" s="104">
        <f>IF(ISBLANK(D71),"",(VLOOKUP(D71,'4ème '!$A$10:$D$109,3,FALSE))&amp;" ("&amp;(VLOOKUP(D71,'4ème '!$A$10:$D$109,4,FALSE))&amp;")")</f>
      </c>
      <c r="D71" s="105"/>
      <c r="E71" s="111" t="str">
        <f>IF(COUNTIF($D$8:D71,D71)&gt;1,"Doublon"," ")</f>
        <v> </v>
      </c>
      <c r="G71" s="107">
        <f>'4ème '!A73</f>
        <v>64</v>
      </c>
      <c r="H71" s="108"/>
      <c r="I71" s="109" t="str">
        <f t="shared" si="7"/>
        <v>Non attribué</v>
      </c>
      <c r="J71" s="100">
        <f>IF('4ème '!B73=0,1,0)</f>
        <v>1</v>
      </c>
      <c r="K71" s="100">
        <f>IF('4ème '!F73="X",0,5)</f>
        <v>5</v>
      </c>
      <c r="L71" s="100">
        <f t="shared" si="8"/>
        <v>6</v>
      </c>
      <c r="M71" s="100">
        <f t="shared" si="9"/>
        <v>0</v>
      </c>
      <c r="N71" s="100">
        <f t="shared" si="10"/>
        <v>50</v>
      </c>
      <c r="O71" s="100">
        <f t="shared" si="11"/>
        <v>56</v>
      </c>
      <c r="P71" s="100"/>
      <c r="Q71" s="100"/>
    </row>
    <row r="72" spans="1:17" ht="12.75">
      <c r="A72" s="103">
        <v>65</v>
      </c>
      <c r="B72" s="104">
        <f aca="true" t="shared" si="12" ref="B72:B107">IF(ISBLANK(D72),"",VLOOKUP(D72,d_11,2,FALSE))</f>
      </c>
      <c r="C72" s="104">
        <f>IF(ISBLANK(D72),"",(VLOOKUP(D72,'4ème '!$A$10:$D$109,3,FALSE))&amp;" ("&amp;(VLOOKUP(D72,'4ème '!$A$10:$D$109,4,FALSE))&amp;")")</f>
      </c>
      <c r="D72" s="105"/>
      <c r="E72" s="111" t="str">
        <f>IF(COUNTIF($D$8:D72,D72)&gt;1,"Doublon"," ")</f>
        <v> </v>
      </c>
      <c r="G72" s="107">
        <f>'4ème '!A74</f>
        <v>65</v>
      </c>
      <c r="H72" s="108"/>
      <c r="I72" s="109" t="str">
        <f aca="true" t="shared" si="13" ref="I72:I107">VLOOKUP($O$8:$O$107,$Q$8:$R$16,2,FALSE)</f>
        <v>Non attribué</v>
      </c>
      <c r="J72" s="100">
        <f>IF('4ème '!B74=0,1,0)</f>
        <v>1</v>
      </c>
      <c r="K72" s="100">
        <f>IF('4ème '!F74="X",0,5)</f>
        <v>5</v>
      </c>
      <c r="L72" s="100">
        <f aca="true" t="shared" si="14" ref="L72:L103">J72+K72</f>
        <v>6</v>
      </c>
      <c r="M72" s="100">
        <f aca="true" t="shared" si="15" ref="M72:M107">IF(SUM(J72:K72)=0,10,0)</f>
        <v>0</v>
      </c>
      <c r="N72" s="100">
        <f aca="true" t="shared" si="16" ref="N72:N103">IF(M72=10,COUNTIF($D$8:$D$107,G72),50)</f>
        <v>50</v>
      </c>
      <c r="O72" s="100">
        <f aca="true" t="shared" si="17" ref="O72:O103">L72+M72+N72</f>
        <v>56</v>
      </c>
      <c r="P72" s="100"/>
      <c r="Q72" s="100"/>
    </row>
    <row r="73" spans="1:17" ht="12.75">
      <c r="A73" s="103">
        <v>66</v>
      </c>
      <c r="B73" s="104">
        <f t="shared" si="12"/>
      </c>
      <c r="C73" s="104">
        <f>IF(ISBLANK(D73),"",(VLOOKUP(D73,'4ème '!$A$10:$D$109,3,FALSE))&amp;" ("&amp;(VLOOKUP(D73,'4ème '!$A$10:$D$109,4,FALSE))&amp;")")</f>
      </c>
      <c r="D73" s="105"/>
      <c r="E73" s="111" t="str">
        <f>IF(COUNTIF($D$8:D73,D73)&gt;1,"Doublon"," ")</f>
        <v> </v>
      </c>
      <c r="G73" s="107">
        <f>'4ème '!A75</f>
        <v>66</v>
      </c>
      <c r="H73" s="108"/>
      <c r="I73" s="109" t="str">
        <f t="shared" si="13"/>
        <v>Non attribué</v>
      </c>
      <c r="J73" s="100">
        <f>IF('4ème '!B75=0,1,0)</f>
        <v>1</v>
      </c>
      <c r="K73" s="100">
        <f>IF('4ème '!F75="X",0,5)</f>
        <v>5</v>
      </c>
      <c r="L73" s="100">
        <f t="shared" si="14"/>
        <v>6</v>
      </c>
      <c r="M73" s="100">
        <f t="shared" si="15"/>
        <v>0</v>
      </c>
      <c r="N73" s="100">
        <f t="shared" si="16"/>
        <v>50</v>
      </c>
      <c r="O73" s="100">
        <f t="shared" si="17"/>
        <v>56</v>
      </c>
      <c r="P73" s="100"/>
      <c r="Q73" s="100"/>
    </row>
    <row r="74" spans="1:17" ht="12.75">
      <c r="A74" s="103">
        <v>67</v>
      </c>
      <c r="B74" s="104">
        <f t="shared" si="12"/>
      </c>
      <c r="C74" s="104">
        <f>IF(ISBLANK(D74),"",(VLOOKUP(D74,'4ème '!$A$10:$D$109,3,FALSE))&amp;" ("&amp;(VLOOKUP(D74,'4ème '!$A$10:$D$109,4,FALSE))&amp;")")</f>
      </c>
      <c r="D74" s="105"/>
      <c r="E74" s="111" t="str">
        <f>IF(COUNTIF($D$8:D74,D74)&gt;1,"Doublon"," ")</f>
        <v> </v>
      </c>
      <c r="G74" s="107">
        <f>'4ème '!A76</f>
        <v>67</v>
      </c>
      <c r="H74" s="108"/>
      <c r="I74" s="109" t="str">
        <f t="shared" si="13"/>
        <v>Non attribué</v>
      </c>
      <c r="J74" s="100">
        <f>IF('4ème '!B76=0,1,0)</f>
        <v>1</v>
      </c>
      <c r="K74" s="100">
        <f>IF('4ème '!F76="X",0,5)</f>
        <v>5</v>
      </c>
      <c r="L74" s="100">
        <f t="shared" si="14"/>
        <v>6</v>
      </c>
      <c r="M74" s="100">
        <f t="shared" si="15"/>
        <v>0</v>
      </c>
      <c r="N74" s="100">
        <f t="shared" si="16"/>
        <v>50</v>
      </c>
      <c r="O74" s="100">
        <f t="shared" si="17"/>
        <v>56</v>
      </c>
      <c r="P74" s="100"/>
      <c r="Q74" s="100"/>
    </row>
    <row r="75" spans="1:17" ht="12.75">
      <c r="A75" s="103">
        <v>68</v>
      </c>
      <c r="B75" s="104">
        <f t="shared" si="12"/>
      </c>
      <c r="C75" s="104">
        <f>IF(ISBLANK(D75),"",(VLOOKUP(D75,'4ème '!$A$10:$D$109,3,FALSE))&amp;" ("&amp;(VLOOKUP(D75,'4ème '!$A$10:$D$109,4,FALSE))&amp;")")</f>
      </c>
      <c r="D75" s="105"/>
      <c r="E75" s="111" t="str">
        <f>IF(COUNTIF($D$8:D75,D75)&gt;1,"Doublon"," ")</f>
        <v> </v>
      </c>
      <c r="G75" s="107">
        <f>'4ème '!A77</f>
        <v>68</v>
      </c>
      <c r="H75" s="108"/>
      <c r="I75" s="109" t="str">
        <f t="shared" si="13"/>
        <v>Non attribué</v>
      </c>
      <c r="J75" s="100">
        <f>IF('4ème '!B77=0,1,0)</f>
        <v>1</v>
      </c>
      <c r="K75" s="100">
        <f>IF('4ème '!F77="X",0,5)</f>
        <v>5</v>
      </c>
      <c r="L75" s="100">
        <f t="shared" si="14"/>
        <v>6</v>
      </c>
      <c r="M75" s="100">
        <f t="shared" si="15"/>
        <v>0</v>
      </c>
      <c r="N75" s="100">
        <f t="shared" si="16"/>
        <v>50</v>
      </c>
      <c r="O75" s="100">
        <f t="shared" si="17"/>
        <v>56</v>
      </c>
      <c r="P75" s="100"/>
      <c r="Q75" s="100"/>
    </row>
    <row r="76" spans="1:17" ht="12.75">
      <c r="A76" s="103">
        <v>69</v>
      </c>
      <c r="B76" s="104">
        <f t="shared" si="12"/>
      </c>
      <c r="C76" s="104">
        <f>IF(ISBLANK(D76),"",(VLOOKUP(D76,'4ème '!$A$10:$D$109,3,FALSE))&amp;" ("&amp;(VLOOKUP(D76,'4ème '!$A$10:$D$109,4,FALSE))&amp;")")</f>
      </c>
      <c r="D76" s="105"/>
      <c r="E76" s="111" t="str">
        <f>IF(COUNTIF($D$8:D76,D76)&gt;1,"Doublon"," ")</f>
        <v> </v>
      </c>
      <c r="G76" s="107">
        <f>'4ème '!A78</f>
        <v>69</v>
      </c>
      <c r="H76" s="108"/>
      <c r="I76" s="109" t="str">
        <f t="shared" si="13"/>
        <v>Non attribué</v>
      </c>
      <c r="J76" s="100">
        <f>IF('4ème '!B78=0,1,0)</f>
        <v>1</v>
      </c>
      <c r="K76" s="100">
        <f>IF('4ème '!F78="X",0,5)</f>
        <v>5</v>
      </c>
      <c r="L76" s="100">
        <f t="shared" si="14"/>
        <v>6</v>
      </c>
      <c r="M76" s="100">
        <f t="shared" si="15"/>
        <v>0</v>
      </c>
      <c r="N76" s="100">
        <f t="shared" si="16"/>
        <v>50</v>
      </c>
      <c r="O76" s="100">
        <f t="shared" si="17"/>
        <v>56</v>
      </c>
      <c r="P76" s="100"/>
      <c r="Q76" s="100"/>
    </row>
    <row r="77" spans="1:17" ht="12.75">
      <c r="A77" s="103">
        <v>70</v>
      </c>
      <c r="B77" s="104">
        <f t="shared" si="12"/>
      </c>
      <c r="C77" s="104">
        <f>IF(ISBLANK(D77),"",(VLOOKUP(D77,'4ème '!$A$10:$D$109,3,FALSE))&amp;" ("&amp;(VLOOKUP(D77,'4ème '!$A$10:$D$109,4,FALSE))&amp;")")</f>
      </c>
      <c r="D77" s="105"/>
      <c r="E77" s="111" t="str">
        <f>IF(COUNTIF($D$8:D77,D77)&gt;1,"Doublon"," ")</f>
        <v> </v>
      </c>
      <c r="G77" s="107">
        <f>'4ème '!A79</f>
        <v>70</v>
      </c>
      <c r="H77" s="108"/>
      <c r="I77" s="109" t="str">
        <f t="shared" si="13"/>
        <v>Non attribué</v>
      </c>
      <c r="J77" s="100">
        <f>IF('4ème '!B79=0,1,0)</f>
        <v>1</v>
      </c>
      <c r="K77" s="100">
        <f>IF('4ème '!F79="X",0,5)</f>
        <v>5</v>
      </c>
      <c r="L77" s="100">
        <f t="shared" si="14"/>
        <v>6</v>
      </c>
      <c r="M77" s="100">
        <f t="shared" si="15"/>
        <v>0</v>
      </c>
      <c r="N77" s="100">
        <f t="shared" si="16"/>
        <v>50</v>
      </c>
      <c r="O77" s="100">
        <f t="shared" si="17"/>
        <v>56</v>
      </c>
      <c r="P77" s="100"/>
      <c r="Q77" s="100"/>
    </row>
    <row r="78" spans="1:17" ht="12.75">
      <c r="A78" s="103">
        <v>71</v>
      </c>
      <c r="B78" s="104">
        <f t="shared" si="12"/>
      </c>
      <c r="C78" s="104">
        <f>IF(ISBLANK(D78),"",(VLOOKUP(D78,'4ème '!$A$10:$D$109,3,FALSE))&amp;" ("&amp;(VLOOKUP(D78,'4ème '!$A$10:$D$109,4,FALSE))&amp;")")</f>
      </c>
      <c r="D78" s="105"/>
      <c r="E78" s="111" t="str">
        <f>IF(COUNTIF($D$8:D78,D78)&gt;1,"Doublon"," ")</f>
        <v> </v>
      </c>
      <c r="G78" s="107">
        <f>'4ème '!A80</f>
        <v>71</v>
      </c>
      <c r="H78" s="108"/>
      <c r="I78" s="109" t="str">
        <f t="shared" si="13"/>
        <v>Non attribué</v>
      </c>
      <c r="J78" s="100">
        <f>IF('4ème '!B80=0,1,0)</f>
        <v>1</v>
      </c>
      <c r="K78" s="100">
        <f>IF('4ème '!F80="X",0,5)</f>
        <v>5</v>
      </c>
      <c r="L78" s="100">
        <f t="shared" si="14"/>
        <v>6</v>
      </c>
      <c r="M78" s="100">
        <f t="shared" si="15"/>
        <v>0</v>
      </c>
      <c r="N78" s="100">
        <f t="shared" si="16"/>
        <v>50</v>
      </c>
      <c r="O78" s="100">
        <f t="shared" si="17"/>
        <v>56</v>
      </c>
      <c r="P78" s="100"/>
      <c r="Q78" s="100"/>
    </row>
    <row r="79" spans="1:17" ht="12.75">
      <c r="A79" s="103">
        <v>72</v>
      </c>
      <c r="B79" s="104">
        <f t="shared" si="12"/>
      </c>
      <c r="C79" s="104">
        <f>IF(ISBLANK(D79),"",(VLOOKUP(D79,'4ème '!$A$10:$D$109,3,FALSE))&amp;" ("&amp;(VLOOKUP(D79,'4ème '!$A$10:$D$109,4,FALSE))&amp;")")</f>
      </c>
      <c r="D79" s="105"/>
      <c r="E79" s="111" t="str">
        <f>IF(COUNTIF($D$8:D79,D79)&gt;1,"Doublon"," ")</f>
        <v> </v>
      </c>
      <c r="G79" s="107">
        <f>'4ème '!A81</f>
        <v>72</v>
      </c>
      <c r="H79" s="108"/>
      <c r="I79" s="109" t="str">
        <f t="shared" si="13"/>
        <v>Non attribué</v>
      </c>
      <c r="J79" s="100">
        <f>IF('4ème '!B81=0,1,0)</f>
        <v>1</v>
      </c>
      <c r="K79" s="100">
        <f>IF('4ème '!F81="X",0,5)</f>
        <v>5</v>
      </c>
      <c r="L79" s="100">
        <f t="shared" si="14"/>
        <v>6</v>
      </c>
      <c r="M79" s="100">
        <f t="shared" si="15"/>
        <v>0</v>
      </c>
      <c r="N79" s="100">
        <f t="shared" si="16"/>
        <v>50</v>
      </c>
      <c r="O79" s="100">
        <f t="shared" si="17"/>
        <v>56</v>
      </c>
      <c r="P79" s="100"/>
      <c r="Q79" s="100"/>
    </row>
    <row r="80" spans="1:17" ht="12.75">
      <c r="A80" s="103">
        <v>73</v>
      </c>
      <c r="B80" s="104">
        <f t="shared" si="12"/>
      </c>
      <c r="C80" s="104">
        <f>IF(ISBLANK(D80),"",(VLOOKUP(D80,'4ème '!$A$10:$D$109,3,FALSE))&amp;" ("&amp;(VLOOKUP(D80,'4ème '!$A$10:$D$109,4,FALSE))&amp;")")</f>
      </c>
      <c r="D80" s="105"/>
      <c r="E80" s="111" t="str">
        <f>IF(COUNTIF($D$8:D80,D80)&gt;1,"Doublon"," ")</f>
        <v> </v>
      </c>
      <c r="G80" s="107">
        <f>'4ème '!A82</f>
        <v>73</v>
      </c>
      <c r="H80" s="108"/>
      <c r="I80" s="109" t="str">
        <f t="shared" si="13"/>
        <v>Non attribué</v>
      </c>
      <c r="J80" s="100">
        <f>IF('4ème '!B82=0,1,0)</f>
        <v>1</v>
      </c>
      <c r="K80" s="100">
        <f>IF('4ème '!F82="X",0,5)</f>
        <v>5</v>
      </c>
      <c r="L80" s="100">
        <f t="shared" si="14"/>
        <v>6</v>
      </c>
      <c r="M80" s="100">
        <f t="shared" si="15"/>
        <v>0</v>
      </c>
      <c r="N80" s="100">
        <f t="shared" si="16"/>
        <v>50</v>
      </c>
      <c r="O80" s="100">
        <f t="shared" si="17"/>
        <v>56</v>
      </c>
      <c r="P80" s="100"/>
      <c r="Q80" s="100"/>
    </row>
    <row r="81" spans="1:17" ht="12.75">
      <c r="A81" s="103">
        <v>74</v>
      </c>
      <c r="B81" s="104">
        <f t="shared" si="12"/>
      </c>
      <c r="C81" s="104">
        <f>IF(ISBLANK(D81),"",(VLOOKUP(D81,'4ème '!$A$10:$D$109,3,FALSE))&amp;" ("&amp;(VLOOKUP(D81,'4ème '!$A$10:$D$109,4,FALSE))&amp;")")</f>
      </c>
      <c r="D81" s="105"/>
      <c r="E81" s="111" t="str">
        <f>IF(COUNTIF($D$8:D81,D81)&gt;1,"Doublon"," ")</f>
        <v> </v>
      </c>
      <c r="G81" s="107">
        <f>'4ème '!A83</f>
        <v>74</v>
      </c>
      <c r="H81" s="108"/>
      <c r="I81" s="109" t="str">
        <f t="shared" si="13"/>
        <v>Non attribué</v>
      </c>
      <c r="J81" s="100">
        <f>IF('4ème '!B83=0,1,0)</f>
        <v>1</v>
      </c>
      <c r="K81" s="100">
        <f>IF('4ème '!F83="X",0,5)</f>
        <v>5</v>
      </c>
      <c r="L81" s="100">
        <f t="shared" si="14"/>
        <v>6</v>
      </c>
      <c r="M81" s="100">
        <f t="shared" si="15"/>
        <v>0</v>
      </c>
      <c r="N81" s="100">
        <f t="shared" si="16"/>
        <v>50</v>
      </c>
      <c r="O81" s="100">
        <f t="shared" si="17"/>
        <v>56</v>
      </c>
      <c r="P81" s="100"/>
      <c r="Q81" s="100"/>
    </row>
    <row r="82" spans="1:17" ht="12.75">
      <c r="A82" s="103">
        <v>75</v>
      </c>
      <c r="B82" s="104">
        <f t="shared" si="12"/>
      </c>
      <c r="C82" s="104">
        <f>IF(ISBLANK(D82),"",(VLOOKUP(D82,'4ème '!$A$10:$D$109,3,FALSE))&amp;" ("&amp;(VLOOKUP(D82,'4ème '!$A$10:$D$109,4,FALSE))&amp;")")</f>
      </c>
      <c r="D82" s="105"/>
      <c r="E82" s="111" t="str">
        <f>IF(COUNTIF($D$8:D82,D82)&gt;1,"Doublon"," ")</f>
        <v> </v>
      </c>
      <c r="G82" s="107">
        <f>'4ème '!A84</f>
        <v>75</v>
      </c>
      <c r="H82" s="108"/>
      <c r="I82" s="109" t="str">
        <f t="shared" si="13"/>
        <v>Non attribué</v>
      </c>
      <c r="J82" s="100">
        <f>IF('4ème '!B84=0,1,0)</f>
        <v>1</v>
      </c>
      <c r="K82" s="100">
        <f>IF('4ème '!F84="X",0,5)</f>
        <v>5</v>
      </c>
      <c r="L82" s="100">
        <f t="shared" si="14"/>
        <v>6</v>
      </c>
      <c r="M82" s="100">
        <f t="shared" si="15"/>
        <v>0</v>
      </c>
      <c r="N82" s="100">
        <f t="shared" si="16"/>
        <v>50</v>
      </c>
      <c r="O82" s="100">
        <f t="shared" si="17"/>
        <v>56</v>
      </c>
      <c r="P82" s="100"/>
      <c r="Q82" s="100"/>
    </row>
    <row r="83" spans="1:17" ht="12.75">
      <c r="A83" s="103">
        <v>76</v>
      </c>
      <c r="B83" s="104">
        <f t="shared" si="12"/>
      </c>
      <c r="C83" s="104">
        <f>IF(ISBLANK(D83),"",(VLOOKUP(D83,'4ème '!$A$10:$D$109,3,FALSE))&amp;" ("&amp;(VLOOKUP(D83,'4ème '!$A$10:$D$109,4,FALSE))&amp;")")</f>
      </c>
      <c r="D83" s="105"/>
      <c r="E83" s="111" t="str">
        <f>IF(COUNTIF($D$8:D83,D83)&gt;1,"Doublon"," ")</f>
        <v> </v>
      </c>
      <c r="G83" s="107">
        <f>'4ème '!A85</f>
        <v>76</v>
      </c>
      <c r="H83" s="108"/>
      <c r="I83" s="109" t="str">
        <f t="shared" si="13"/>
        <v>Non attribué</v>
      </c>
      <c r="J83" s="100">
        <f>IF('4ème '!B85=0,1,0)</f>
        <v>1</v>
      </c>
      <c r="K83" s="100">
        <f>IF('4ème '!F85="X",0,5)</f>
        <v>5</v>
      </c>
      <c r="L83" s="100">
        <f t="shared" si="14"/>
        <v>6</v>
      </c>
      <c r="M83" s="100">
        <f t="shared" si="15"/>
        <v>0</v>
      </c>
      <c r="N83" s="100">
        <f t="shared" si="16"/>
        <v>50</v>
      </c>
      <c r="O83" s="100">
        <f t="shared" si="17"/>
        <v>56</v>
      </c>
      <c r="P83" s="100"/>
      <c r="Q83" s="100"/>
    </row>
    <row r="84" spans="1:17" ht="12.75">
      <c r="A84" s="103">
        <v>77</v>
      </c>
      <c r="B84" s="104">
        <f t="shared" si="12"/>
      </c>
      <c r="C84" s="104">
        <f>IF(ISBLANK(D84),"",(VLOOKUP(D84,'4ème '!$A$10:$D$109,3,FALSE))&amp;" ("&amp;(VLOOKUP(D84,'4ème '!$A$10:$D$109,4,FALSE))&amp;")")</f>
      </c>
      <c r="D84" s="105"/>
      <c r="E84" s="111" t="str">
        <f>IF(COUNTIF($D$8:D84,D84)&gt;1,"Doublon"," ")</f>
        <v> </v>
      </c>
      <c r="G84" s="107">
        <f>'4ème '!A86</f>
        <v>77</v>
      </c>
      <c r="H84" s="108"/>
      <c r="I84" s="109" t="str">
        <f t="shared" si="13"/>
        <v>Non attribué</v>
      </c>
      <c r="J84" s="100">
        <f>IF('4ème '!B86=0,1,0)</f>
        <v>1</v>
      </c>
      <c r="K84" s="100">
        <f>IF('4ème '!F86="X",0,5)</f>
        <v>5</v>
      </c>
      <c r="L84" s="100">
        <f t="shared" si="14"/>
        <v>6</v>
      </c>
      <c r="M84" s="100">
        <f t="shared" si="15"/>
        <v>0</v>
      </c>
      <c r="N84" s="100">
        <f t="shared" si="16"/>
        <v>50</v>
      </c>
      <c r="O84" s="100">
        <f t="shared" si="17"/>
        <v>56</v>
      </c>
      <c r="P84" s="100"/>
      <c r="Q84" s="100"/>
    </row>
    <row r="85" spans="1:17" ht="12.75">
      <c r="A85" s="103">
        <v>78</v>
      </c>
      <c r="B85" s="104">
        <f t="shared" si="12"/>
      </c>
      <c r="C85" s="104">
        <f>IF(ISBLANK(D85),"",(VLOOKUP(D85,'4ème '!$A$10:$D$109,3,FALSE))&amp;" ("&amp;(VLOOKUP(D85,'4ème '!$A$10:$D$109,4,FALSE))&amp;")")</f>
      </c>
      <c r="D85" s="105"/>
      <c r="E85" s="111" t="str">
        <f>IF(COUNTIF($D$8:D85,D85)&gt;1,"Doublon"," ")</f>
        <v> </v>
      </c>
      <c r="G85" s="107">
        <f>'4ème '!A87</f>
        <v>78</v>
      </c>
      <c r="H85" s="108"/>
      <c r="I85" s="109" t="str">
        <f t="shared" si="13"/>
        <v>Non attribué</v>
      </c>
      <c r="J85" s="100">
        <f>IF('4ème '!B87=0,1,0)</f>
        <v>1</v>
      </c>
      <c r="K85" s="100">
        <f>IF('4ème '!F87="X",0,5)</f>
        <v>5</v>
      </c>
      <c r="L85" s="100">
        <f t="shared" si="14"/>
        <v>6</v>
      </c>
      <c r="M85" s="100">
        <f t="shared" si="15"/>
        <v>0</v>
      </c>
      <c r="N85" s="100">
        <f t="shared" si="16"/>
        <v>50</v>
      </c>
      <c r="O85" s="100">
        <f t="shared" si="17"/>
        <v>56</v>
      </c>
      <c r="P85" s="100"/>
      <c r="Q85" s="100"/>
    </row>
    <row r="86" spans="1:17" ht="12.75">
      <c r="A86" s="103">
        <v>79</v>
      </c>
      <c r="B86" s="104">
        <f t="shared" si="12"/>
      </c>
      <c r="C86" s="104">
        <f>IF(ISBLANK(D86),"",(VLOOKUP(D86,'4ème '!$A$10:$D$109,3,FALSE))&amp;" ("&amp;(VLOOKUP(D86,'4ème '!$A$10:$D$109,4,FALSE))&amp;")")</f>
      </c>
      <c r="D86" s="105"/>
      <c r="E86" s="111" t="str">
        <f>IF(COUNTIF($D$8:D86,D86)&gt;1,"Doublon"," ")</f>
        <v> </v>
      </c>
      <c r="G86" s="107">
        <f>'4ème '!A88</f>
        <v>79</v>
      </c>
      <c r="H86" s="108"/>
      <c r="I86" s="109" t="str">
        <f t="shared" si="13"/>
        <v>Non attribué</v>
      </c>
      <c r="J86" s="100">
        <f>IF('4ème '!B88=0,1,0)</f>
        <v>1</v>
      </c>
      <c r="K86" s="100">
        <f>IF('4ème '!F88="X",0,5)</f>
        <v>5</v>
      </c>
      <c r="L86" s="100">
        <f t="shared" si="14"/>
        <v>6</v>
      </c>
      <c r="M86" s="100">
        <f t="shared" si="15"/>
        <v>0</v>
      </c>
      <c r="N86" s="100">
        <f t="shared" si="16"/>
        <v>50</v>
      </c>
      <c r="O86" s="100">
        <f t="shared" si="17"/>
        <v>56</v>
      </c>
      <c r="P86" s="100"/>
      <c r="Q86" s="100"/>
    </row>
    <row r="87" spans="1:17" ht="12.75">
      <c r="A87" s="103">
        <v>80</v>
      </c>
      <c r="B87" s="104">
        <f t="shared" si="12"/>
      </c>
      <c r="C87" s="104">
        <f>IF(ISBLANK(D87),"",(VLOOKUP(D87,'4ème '!$A$10:$D$109,3,FALSE))&amp;" ("&amp;(VLOOKUP(D87,'4ème '!$A$10:$D$109,4,FALSE))&amp;")")</f>
      </c>
      <c r="D87" s="105"/>
      <c r="E87" s="111" t="str">
        <f>IF(COUNTIF($D$8:D87,D87)&gt;1,"Doublon"," ")</f>
        <v> </v>
      </c>
      <c r="G87" s="107">
        <f>'4ème '!A89</f>
        <v>80</v>
      </c>
      <c r="H87" s="108"/>
      <c r="I87" s="109" t="str">
        <f t="shared" si="13"/>
        <v>Non attribué</v>
      </c>
      <c r="J87" s="100">
        <f>IF('4ème '!B89=0,1,0)</f>
        <v>1</v>
      </c>
      <c r="K87" s="100">
        <f>IF('4ème '!F89="X",0,5)</f>
        <v>5</v>
      </c>
      <c r="L87" s="100">
        <f t="shared" si="14"/>
        <v>6</v>
      </c>
      <c r="M87" s="100">
        <f t="shared" si="15"/>
        <v>0</v>
      </c>
      <c r="N87" s="100">
        <f t="shared" si="16"/>
        <v>50</v>
      </c>
      <c r="O87" s="100">
        <f t="shared" si="17"/>
        <v>56</v>
      </c>
      <c r="P87" s="100"/>
      <c r="Q87" s="100"/>
    </row>
    <row r="88" spans="1:17" ht="12.75">
      <c r="A88" s="103">
        <v>81</v>
      </c>
      <c r="B88" s="104">
        <f t="shared" si="12"/>
      </c>
      <c r="C88" s="104">
        <f>IF(ISBLANK(D88),"",(VLOOKUP(D88,'4ème '!$A$10:$D$109,3,FALSE))&amp;" ("&amp;(VLOOKUP(D88,'4ème '!$A$10:$D$109,4,FALSE))&amp;")")</f>
      </c>
      <c r="D88" s="105"/>
      <c r="E88" s="111" t="str">
        <f>IF(COUNTIF($D$8:D88,D88)&gt;1,"Doublon"," ")</f>
        <v> </v>
      </c>
      <c r="G88" s="107">
        <f>'4ème '!A90</f>
        <v>81</v>
      </c>
      <c r="H88" s="108"/>
      <c r="I88" s="109" t="str">
        <f t="shared" si="13"/>
        <v>Non attribué</v>
      </c>
      <c r="J88" s="100">
        <f>IF('4ème '!B90=0,1,0)</f>
        <v>1</v>
      </c>
      <c r="K88" s="100">
        <f>IF('4ème '!F90="X",0,5)</f>
        <v>5</v>
      </c>
      <c r="L88" s="100">
        <f t="shared" si="14"/>
        <v>6</v>
      </c>
      <c r="M88" s="100">
        <f t="shared" si="15"/>
        <v>0</v>
      </c>
      <c r="N88" s="100">
        <f t="shared" si="16"/>
        <v>50</v>
      </c>
      <c r="O88" s="100">
        <f t="shared" si="17"/>
        <v>56</v>
      </c>
      <c r="P88" s="100"/>
      <c r="Q88" s="100"/>
    </row>
    <row r="89" spans="1:17" ht="12.75">
      <c r="A89" s="103">
        <v>82</v>
      </c>
      <c r="B89" s="104">
        <f t="shared" si="12"/>
      </c>
      <c r="C89" s="104">
        <f>IF(ISBLANK(D89),"",(VLOOKUP(D89,'4ème '!$A$10:$D$109,3,FALSE))&amp;" ("&amp;(VLOOKUP(D89,'4ème '!$A$10:$D$109,4,FALSE))&amp;")")</f>
      </c>
      <c r="D89" s="105"/>
      <c r="E89" s="111" t="str">
        <f>IF(COUNTIF($D$8:D89,D89)&gt;1,"Doublon"," ")</f>
        <v> </v>
      </c>
      <c r="G89" s="107">
        <f>'4ème '!A91</f>
        <v>82</v>
      </c>
      <c r="H89" s="108"/>
      <c r="I89" s="109" t="str">
        <f t="shared" si="13"/>
        <v>Non attribué</v>
      </c>
      <c r="J89" s="100">
        <f>IF('4ème '!B91=0,1,0)</f>
        <v>1</v>
      </c>
      <c r="K89" s="100">
        <f>IF('4ème '!F91="X",0,5)</f>
        <v>5</v>
      </c>
      <c r="L89" s="100">
        <f t="shared" si="14"/>
        <v>6</v>
      </c>
      <c r="M89" s="100">
        <f t="shared" si="15"/>
        <v>0</v>
      </c>
      <c r="N89" s="100">
        <f t="shared" si="16"/>
        <v>50</v>
      </c>
      <c r="O89" s="100">
        <f t="shared" si="17"/>
        <v>56</v>
      </c>
      <c r="P89" s="100"/>
      <c r="Q89" s="100"/>
    </row>
    <row r="90" spans="1:17" ht="12.75">
      <c r="A90" s="103">
        <v>83</v>
      </c>
      <c r="B90" s="104">
        <f t="shared" si="12"/>
      </c>
      <c r="C90" s="104">
        <f>IF(ISBLANK(D90),"",(VLOOKUP(D90,'4ème '!$A$10:$D$109,3,FALSE))&amp;" ("&amp;(VLOOKUP(D90,'4ème '!$A$10:$D$109,4,FALSE))&amp;")")</f>
      </c>
      <c r="D90" s="105"/>
      <c r="E90" s="111" t="str">
        <f>IF(COUNTIF($D$8:D90,D90)&gt;1,"Doublon"," ")</f>
        <v> </v>
      </c>
      <c r="G90" s="107">
        <f>'4ème '!A92</f>
        <v>83</v>
      </c>
      <c r="H90" s="108"/>
      <c r="I90" s="109" t="str">
        <f t="shared" si="13"/>
        <v>Non attribué</v>
      </c>
      <c r="J90" s="100">
        <f>IF('4ème '!B92=0,1,0)</f>
        <v>1</v>
      </c>
      <c r="K90" s="100">
        <f>IF('4ème '!F92="X",0,5)</f>
        <v>5</v>
      </c>
      <c r="L90" s="100">
        <f t="shared" si="14"/>
        <v>6</v>
      </c>
      <c r="M90" s="100">
        <f t="shared" si="15"/>
        <v>0</v>
      </c>
      <c r="N90" s="100">
        <f t="shared" si="16"/>
        <v>50</v>
      </c>
      <c r="O90" s="100">
        <f t="shared" si="17"/>
        <v>56</v>
      </c>
      <c r="P90" s="100"/>
      <c r="Q90" s="100"/>
    </row>
    <row r="91" spans="1:17" ht="12.75">
      <c r="A91" s="103">
        <v>84</v>
      </c>
      <c r="B91" s="104">
        <f t="shared" si="12"/>
      </c>
      <c r="C91" s="104">
        <f>IF(ISBLANK(D91),"",(VLOOKUP(D91,'4ème '!$A$10:$D$109,3,FALSE))&amp;" ("&amp;(VLOOKUP(D91,'4ème '!$A$10:$D$109,4,FALSE))&amp;")")</f>
      </c>
      <c r="D91" s="105"/>
      <c r="E91" s="111" t="str">
        <f>IF(COUNTIF($D$8:D91,D91)&gt;1,"Doublon"," ")</f>
        <v> </v>
      </c>
      <c r="G91" s="107">
        <f>'4ème '!A93</f>
        <v>84</v>
      </c>
      <c r="H91" s="108"/>
      <c r="I91" s="109" t="str">
        <f t="shared" si="13"/>
        <v>Non attribué</v>
      </c>
      <c r="J91" s="100">
        <f>IF('4ème '!B93=0,1,0)</f>
        <v>1</v>
      </c>
      <c r="K91" s="100">
        <f>IF('4ème '!F93="X",0,5)</f>
        <v>5</v>
      </c>
      <c r="L91" s="100">
        <f t="shared" si="14"/>
        <v>6</v>
      </c>
      <c r="M91" s="100">
        <f t="shared" si="15"/>
        <v>0</v>
      </c>
      <c r="N91" s="100">
        <f t="shared" si="16"/>
        <v>50</v>
      </c>
      <c r="O91" s="100">
        <f t="shared" si="17"/>
        <v>56</v>
      </c>
      <c r="P91" s="100"/>
      <c r="Q91" s="100"/>
    </row>
    <row r="92" spans="1:17" ht="12.75">
      <c r="A92" s="103">
        <v>85</v>
      </c>
      <c r="B92" s="104">
        <f t="shared" si="12"/>
      </c>
      <c r="C92" s="104">
        <f>IF(ISBLANK(D92),"",(VLOOKUP(D92,'4ème '!$A$10:$D$109,3,FALSE))&amp;" ("&amp;(VLOOKUP(D92,'4ème '!$A$10:$D$109,4,FALSE))&amp;")")</f>
      </c>
      <c r="D92" s="105"/>
      <c r="E92" s="111" t="str">
        <f>IF(COUNTIF($D$8:D92,D92)&gt;1,"Doublon"," ")</f>
        <v> </v>
      </c>
      <c r="G92" s="107">
        <f>'4ème '!A94</f>
        <v>85</v>
      </c>
      <c r="H92" s="108"/>
      <c r="I92" s="109" t="str">
        <f t="shared" si="13"/>
        <v>Non attribué</v>
      </c>
      <c r="J92" s="100">
        <f>IF('4ème '!B94=0,1,0)</f>
        <v>1</v>
      </c>
      <c r="K92" s="100">
        <f>IF('4ème '!F94="X",0,5)</f>
        <v>5</v>
      </c>
      <c r="L92" s="100">
        <f t="shared" si="14"/>
        <v>6</v>
      </c>
      <c r="M92" s="100">
        <f t="shared" si="15"/>
        <v>0</v>
      </c>
      <c r="N92" s="100">
        <f t="shared" si="16"/>
        <v>50</v>
      </c>
      <c r="O92" s="100">
        <f t="shared" si="17"/>
        <v>56</v>
      </c>
      <c r="P92" s="100"/>
      <c r="Q92" s="100"/>
    </row>
    <row r="93" spans="1:17" ht="12.75">
      <c r="A93" s="103">
        <v>86</v>
      </c>
      <c r="B93" s="104">
        <f t="shared" si="12"/>
      </c>
      <c r="C93" s="104">
        <f>IF(ISBLANK(D93),"",(VLOOKUP(D93,'4ème '!$A$10:$D$109,3,FALSE))&amp;" ("&amp;(VLOOKUP(D93,'4ème '!$A$10:$D$109,4,FALSE))&amp;")")</f>
      </c>
      <c r="D93" s="105"/>
      <c r="E93" s="111" t="str">
        <f>IF(COUNTIF($D$8:D93,D93)&gt;1,"Doublon"," ")</f>
        <v> </v>
      </c>
      <c r="G93" s="107">
        <f>'4ème '!A95</f>
        <v>86</v>
      </c>
      <c r="H93" s="108"/>
      <c r="I93" s="109" t="str">
        <f t="shared" si="13"/>
        <v>Non attribué</v>
      </c>
      <c r="J93" s="100">
        <f>IF('4ème '!B95=0,1,0)</f>
        <v>1</v>
      </c>
      <c r="K93" s="100">
        <f>IF('4ème '!F95="X",0,5)</f>
        <v>5</v>
      </c>
      <c r="L93" s="100">
        <f t="shared" si="14"/>
        <v>6</v>
      </c>
      <c r="M93" s="100">
        <f t="shared" si="15"/>
        <v>0</v>
      </c>
      <c r="N93" s="100">
        <f t="shared" si="16"/>
        <v>50</v>
      </c>
      <c r="O93" s="100">
        <f t="shared" si="17"/>
        <v>56</v>
      </c>
      <c r="P93" s="100"/>
      <c r="Q93" s="100"/>
    </row>
    <row r="94" spans="1:17" ht="12.75">
      <c r="A94" s="103">
        <v>87</v>
      </c>
      <c r="B94" s="104">
        <f t="shared" si="12"/>
      </c>
      <c r="C94" s="104">
        <f>IF(ISBLANK(D94),"",(VLOOKUP(D94,'4ème '!$A$10:$D$109,3,FALSE))&amp;" ("&amp;(VLOOKUP(D94,'4ème '!$A$10:$D$109,4,FALSE))&amp;")")</f>
      </c>
      <c r="D94" s="105"/>
      <c r="E94" s="111" t="str">
        <f>IF(COUNTIF($D$8:D94,D94)&gt;1,"Doublon"," ")</f>
        <v> </v>
      </c>
      <c r="G94" s="107">
        <f>'4ème '!A96</f>
        <v>87</v>
      </c>
      <c r="H94" s="108"/>
      <c r="I94" s="109" t="str">
        <f t="shared" si="13"/>
        <v>Non attribué</v>
      </c>
      <c r="J94" s="100">
        <f>IF('4ème '!B96=0,1,0)</f>
        <v>1</v>
      </c>
      <c r="K94" s="100">
        <f>IF('4ème '!F96="X",0,5)</f>
        <v>5</v>
      </c>
      <c r="L94" s="100">
        <f t="shared" si="14"/>
        <v>6</v>
      </c>
      <c r="M94" s="100">
        <f t="shared" si="15"/>
        <v>0</v>
      </c>
      <c r="N94" s="100">
        <f t="shared" si="16"/>
        <v>50</v>
      </c>
      <c r="O94" s="100">
        <f t="shared" si="17"/>
        <v>56</v>
      </c>
      <c r="P94" s="100"/>
      <c r="Q94" s="100"/>
    </row>
    <row r="95" spans="1:17" ht="12.75">
      <c r="A95" s="103">
        <v>88</v>
      </c>
      <c r="B95" s="104">
        <f t="shared" si="12"/>
      </c>
      <c r="C95" s="104">
        <f>IF(ISBLANK(D95),"",(VLOOKUP(D95,'4ème '!$A$10:$D$109,3,FALSE))&amp;" ("&amp;(VLOOKUP(D95,'4ème '!$A$10:$D$109,4,FALSE))&amp;")")</f>
      </c>
      <c r="D95" s="105"/>
      <c r="E95" s="111" t="str">
        <f>IF(COUNTIF($D$8:D95,D95)&gt;1,"Doublon"," ")</f>
        <v> </v>
      </c>
      <c r="G95" s="107">
        <f>'4ème '!A97</f>
        <v>88</v>
      </c>
      <c r="H95" s="108"/>
      <c r="I95" s="109" t="str">
        <f t="shared" si="13"/>
        <v>Non attribué</v>
      </c>
      <c r="J95" s="100">
        <f>IF('4ème '!B97=0,1,0)</f>
        <v>1</v>
      </c>
      <c r="K95" s="100">
        <f>IF('4ème '!F97="X",0,5)</f>
        <v>5</v>
      </c>
      <c r="L95" s="100">
        <f t="shared" si="14"/>
        <v>6</v>
      </c>
      <c r="M95" s="100">
        <f t="shared" si="15"/>
        <v>0</v>
      </c>
      <c r="N95" s="100">
        <f t="shared" si="16"/>
        <v>50</v>
      </c>
      <c r="O95" s="100">
        <f t="shared" si="17"/>
        <v>56</v>
      </c>
      <c r="P95" s="100"/>
      <c r="Q95" s="100"/>
    </row>
    <row r="96" spans="1:17" ht="12.75">
      <c r="A96" s="103">
        <v>89</v>
      </c>
      <c r="B96" s="104">
        <f t="shared" si="12"/>
      </c>
      <c r="C96" s="104">
        <f>IF(ISBLANK(D96),"",(VLOOKUP(D96,'4ème '!$A$10:$D$109,3,FALSE))&amp;" ("&amp;(VLOOKUP(D96,'4ème '!$A$10:$D$109,4,FALSE))&amp;")")</f>
      </c>
      <c r="D96" s="105"/>
      <c r="E96" s="111" t="str">
        <f>IF(COUNTIF($D$8:D96,D96)&gt;1,"Doublon"," ")</f>
        <v> </v>
      </c>
      <c r="G96" s="107">
        <f>'4ème '!A98</f>
        <v>89</v>
      </c>
      <c r="H96" s="108"/>
      <c r="I96" s="109" t="str">
        <f t="shared" si="13"/>
        <v>Non attribué</v>
      </c>
      <c r="J96" s="100">
        <f>IF('4ème '!B98=0,1,0)</f>
        <v>1</v>
      </c>
      <c r="K96" s="100">
        <f>IF('4ème '!F98="X",0,5)</f>
        <v>5</v>
      </c>
      <c r="L96" s="100">
        <f t="shared" si="14"/>
        <v>6</v>
      </c>
      <c r="M96" s="100">
        <f t="shared" si="15"/>
        <v>0</v>
      </c>
      <c r="N96" s="100">
        <f t="shared" si="16"/>
        <v>50</v>
      </c>
      <c r="O96" s="100">
        <f t="shared" si="17"/>
        <v>56</v>
      </c>
      <c r="P96" s="100"/>
      <c r="Q96" s="100"/>
    </row>
    <row r="97" spans="1:17" ht="12.75">
      <c r="A97" s="103">
        <v>90</v>
      </c>
      <c r="B97" s="104">
        <f t="shared" si="12"/>
      </c>
      <c r="C97" s="104">
        <f>IF(ISBLANK(D97),"",(VLOOKUP(D97,'4ème '!$A$10:$D$109,3,FALSE))&amp;" ("&amp;(VLOOKUP(D97,'4ème '!$A$10:$D$109,4,FALSE))&amp;")")</f>
      </c>
      <c r="D97" s="105"/>
      <c r="E97" s="111" t="str">
        <f>IF(COUNTIF($D$8:D97,D97)&gt;1,"Doublon"," ")</f>
        <v> </v>
      </c>
      <c r="G97" s="107">
        <f>'4ème '!A99</f>
        <v>90</v>
      </c>
      <c r="H97" s="108"/>
      <c r="I97" s="109" t="str">
        <f t="shared" si="13"/>
        <v>Non attribué</v>
      </c>
      <c r="J97" s="100">
        <f>IF('4ème '!B99=0,1,0)</f>
        <v>1</v>
      </c>
      <c r="K97" s="100">
        <f>IF('4ème '!F99="X",0,5)</f>
        <v>5</v>
      </c>
      <c r="L97" s="100">
        <f t="shared" si="14"/>
        <v>6</v>
      </c>
      <c r="M97" s="100">
        <f t="shared" si="15"/>
        <v>0</v>
      </c>
      <c r="N97" s="100">
        <f t="shared" si="16"/>
        <v>50</v>
      </c>
      <c r="O97" s="100">
        <f t="shared" si="17"/>
        <v>56</v>
      </c>
      <c r="P97" s="100"/>
      <c r="Q97" s="100"/>
    </row>
    <row r="98" spans="1:17" ht="12.75">
      <c r="A98" s="103">
        <v>91</v>
      </c>
      <c r="B98" s="104">
        <f t="shared" si="12"/>
      </c>
      <c r="C98" s="104">
        <f>IF(ISBLANK(D98),"",(VLOOKUP(D98,'4ème '!$A$10:$D$109,3,FALSE))&amp;" ("&amp;(VLOOKUP(D98,'4ème '!$A$10:$D$109,4,FALSE))&amp;")")</f>
      </c>
      <c r="D98" s="105"/>
      <c r="E98" s="111" t="str">
        <f>IF(COUNTIF($D$8:D98,D98)&gt;1,"Doublon"," ")</f>
        <v> </v>
      </c>
      <c r="G98" s="107">
        <f>'4ème '!A100</f>
        <v>91</v>
      </c>
      <c r="H98" s="108"/>
      <c r="I98" s="109" t="str">
        <f t="shared" si="13"/>
        <v>Non attribué</v>
      </c>
      <c r="J98" s="100">
        <f>IF('4ème '!B100=0,1,0)</f>
        <v>1</v>
      </c>
      <c r="K98" s="100">
        <f>IF('4ème '!F100="X",0,5)</f>
        <v>5</v>
      </c>
      <c r="L98" s="100">
        <f t="shared" si="14"/>
        <v>6</v>
      </c>
      <c r="M98" s="100">
        <f t="shared" si="15"/>
        <v>0</v>
      </c>
      <c r="N98" s="100">
        <f t="shared" si="16"/>
        <v>50</v>
      </c>
      <c r="O98" s="100">
        <f t="shared" si="17"/>
        <v>56</v>
      </c>
      <c r="P98" s="100"/>
      <c r="Q98" s="100"/>
    </row>
    <row r="99" spans="1:17" ht="12.75">
      <c r="A99" s="103">
        <v>92</v>
      </c>
      <c r="B99" s="104">
        <f t="shared" si="12"/>
      </c>
      <c r="C99" s="104">
        <f>IF(ISBLANK(D99),"",(VLOOKUP(D99,'4ème '!$A$10:$D$109,3,FALSE))&amp;" ("&amp;(VLOOKUP(D99,'4ème '!$A$10:$D$109,4,FALSE))&amp;")")</f>
      </c>
      <c r="D99" s="105"/>
      <c r="E99" s="111" t="str">
        <f>IF(COUNTIF($D$8:D99,D99)&gt;1,"Doublon"," ")</f>
        <v> </v>
      </c>
      <c r="G99" s="107">
        <f>'4ème '!A101</f>
        <v>92</v>
      </c>
      <c r="H99" s="108"/>
      <c r="I99" s="109" t="str">
        <f t="shared" si="13"/>
        <v>Non attribué</v>
      </c>
      <c r="J99" s="100">
        <f>IF('4ème '!B101=0,1,0)</f>
        <v>1</v>
      </c>
      <c r="K99" s="100">
        <f>IF('4ème '!F101="X",0,5)</f>
        <v>5</v>
      </c>
      <c r="L99" s="100">
        <f t="shared" si="14"/>
        <v>6</v>
      </c>
      <c r="M99" s="100">
        <f t="shared" si="15"/>
        <v>0</v>
      </c>
      <c r="N99" s="100">
        <f t="shared" si="16"/>
        <v>50</v>
      </c>
      <c r="O99" s="100">
        <f t="shared" si="17"/>
        <v>56</v>
      </c>
      <c r="P99" s="100"/>
      <c r="Q99" s="100"/>
    </row>
    <row r="100" spans="1:17" ht="12.75">
      <c r="A100" s="103">
        <v>93</v>
      </c>
      <c r="B100" s="104">
        <f t="shared" si="12"/>
      </c>
      <c r="C100" s="104">
        <f>IF(ISBLANK(D100),"",(VLOOKUP(D100,'4ème '!$A$10:$D$109,3,FALSE))&amp;" ("&amp;(VLOOKUP(D100,'4ème '!$A$10:$D$109,4,FALSE))&amp;")")</f>
      </c>
      <c r="D100" s="105"/>
      <c r="E100" s="111" t="str">
        <f>IF(COUNTIF($D$8:D100,D100)&gt;1,"Doublon"," ")</f>
        <v> </v>
      </c>
      <c r="G100" s="107">
        <f>'4ème '!A102</f>
        <v>93</v>
      </c>
      <c r="H100" s="108"/>
      <c r="I100" s="109" t="str">
        <f t="shared" si="13"/>
        <v>Non attribué</v>
      </c>
      <c r="J100" s="100">
        <f>IF('4ème '!B102=0,1,0)</f>
        <v>1</v>
      </c>
      <c r="K100" s="100">
        <f>IF('4ème '!F102="X",0,5)</f>
        <v>5</v>
      </c>
      <c r="L100" s="100">
        <f t="shared" si="14"/>
        <v>6</v>
      </c>
      <c r="M100" s="100">
        <f t="shared" si="15"/>
        <v>0</v>
      </c>
      <c r="N100" s="100">
        <f t="shared" si="16"/>
        <v>50</v>
      </c>
      <c r="O100" s="100">
        <f t="shared" si="17"/>
        <v>56</v>
      </c>
      <c r="P100" s="100"/>
      <c r="Q100" s="100"/>
    </row>
    <row r="101" spans="1:17" ht="12.75">
      <c r="A101" s="103">
        <v>94</v>
      </c>
      <c r="B101" s="104">
        <f t="shared" si="12"/>
      </c>
      <c r="C101" s="104">
        <f>IF(ISBLANK(D101),"",(VLOOKUP(D101,'4ème '!$A$10:$D$109,3,FALSE))&amp;" ("&amp;(VLOOKUP(D101,'4ème '!$A$10:$D$109,4,FALSE))&amp;")")</f>
      </c>
      <c r="D101" s="105"/>
      <c r="E101" s="111" t="str">
        <f>IF(COUNTIF($D$8:D101,D101)&gt;1,"Doublon"," ")</f>
        <v> </v>
      </c>
      <c r="G101" s="107">
        <f>'4ème '!A103</f>
        <v>94</v>
      </c>
      <c r="H101" s="108"/>
      <c r="I101" s="109" t="str">
        <f t="shared" si="13"/>
        <v>Non attribué</v>
      </c>
      <c r="J101" s="100">
        <f>IF('4ème '!B103=0,1,0)</f>
        <v>1</v>
      </c>
      <c r="K101" s="100">
        <f>IF('4ème '!F103="X",0,5)</f>
        <v>5</v>
      </c>
      <c r="L101" s="100">
        <f t="shared" si="14"/>
        <v>6</v>
      </c>
      <c r="M101" s="100">
        <f t="shared" si="15"/>
        <v>0</v>
      </c>
      <c r="N101" s="100">
        <f t="shared" si="16"/>
        <v>50</v>
      </c>
      <c r="O101" s="100">
        <f t="shared" si="17"/>
        <v>56</v>
      </c>
      <c r="P101" s="100"/>
      <c r="Q101" s="100"/>
    </row>
    <row r="102" spans="1:17" ht="12.75">
      <c r="A102" s="103">
        <v>95</v>
      </c>
      <c r="B102" s="104">
        <f t="shared" si="12"/>
      </c>
      <c r="C102" s="104">
        <f>IF(ISBLANK(D102),"",(VLOOKUP(D102,'4ème '!$A$10:$D$109,3,FALSE))&amp;" ("&amp;(VLOOKUP(D102,'4ème '!$A$10:$D$109,4,FALSE))&amp;")")</f>
      </c>
      <c r="D102" s="105"/>
      <c r="E102" s="111" t="str">
        <f>IF(COUNTIF($D$8:D102,D102)&gt;1,"Doublon"," ")</f>
        <v> </v>
      </c>
      <c r="G102" s="107">
        <f>'4ème '!A104</f>
        <v>95</v>
      </c>
      <c r="H102" s="108"/>
      <c r="I102" s="109" t="str">
        <f t="shared" si="13"/>
        <v>Non attribué</v>
      </c>
      <c r="J102" s="100">
        <f>IF('4ème '!B104=0,1,0)</f>
        <v>1</v>
      </c>
      <c r="K102" s="100">
        <f>IF('4ème '!F104="X",0,5)</f>
        <v>5</v>
      </c>
      <c r="L102" s="100">
        <f t="shared" si="14"/>
        <v>6</v>
      </c>
      <c r="M102" s="100">
        <f t="shared" si="15"/>
        <v>0</v>
      </c>
      <c r="N102" s="100">
        <f t="shared" si="16"/>
        <v>50</v>
      </c>
      <c r="O102" s="100">
        <f t="shared" si="17"/>
        <v>56</v>
      </c>
      <c r="P102" s="100"/>
      <c r="Q102" s="100"/>
    </row>
    <row r="103" spans="1:17" ht="12.75">
      <c r="A103" s="103">
        <v>96</v>
      </c>
      <c r="B103" s="104">
        <f t="shared" si="12"/>
      </c>
      <c r="C103" s="104">
        <f>IF(ISBLANK(D103),"",(VLOOKUP(D103,'4ème '!$A$10:$D$109,3,FALSE))&amp;" ("&amp;(VLOOKUP(D103,'4ème '!$A$10:$D$109,4,FALSE))&amp;")")</f>
      </c>
      <c r="D103" s="105"/>
      <c r="E103" s="111" t="str">
        <f>IF(COUNTIF($D$8:D103,D103)&gt;1,"Doublon"," ")</f>
        <v> </v>
      </c>
      <c r="G103" s="107">
        <f>'4ème '!A105</f>
        <v>96</v>
      </c>
      <c r="H103" s="108"/>
      <c r="I103" s="109" t="str">
        <f t="shared" si="13"/>
        <v>Non attribué</v>
      </c>
      <c r="J103" s="100">
        <f>IF('4ème '!B105=0,1,0)</f>
        <v>1</v>
      </c>
      <c r="K103" s="100">
        <f>IF('4ème '!F105="X",0,5)</f>
        <v>5</v>
      </c>
      <c r="L103" s="100">
        <f t="shared" si="14"/>
        <v>6</v>
      </c>
      <c r="M103" s="100">
        <f t="shared" si="15"/>
        <v>0</v>
      </c>
      <c r="N103" s="100">
        <f t="shared" si="16"/>
        <v>50</v>
      </c>
      <c r="O103" s="100">
        <f t="shared" si="17"/>
        <v>56</v>
      </c>
      <c r="P103" s="100"/>
      <c r="Q103" s="100"/>
    </row>
    <row r="104" spans="1:17" ht="12.75">
      <c r="A104" s="103">
        <v>97</v>
      </c>
      <c r="B104" s="104">
        <f t="shared" si="12"/>
      </c>
      <c r="C104" s="104">
        <f>IF(ISBLANK(D104),"",(VLOOKUP(D104,'4ème '!$A$10:$D$109,3,FALSE))&amp;" ("&amp;(VLOOKUP(D104,'4ème '!$A$10:$D$109,4,FALSE))&amp;")")</f>
      </c>
      <c r="D104" s="105"/>
      <c r="E104" s="111" t="str">
        <f>IF(COUNTIF($D$8:D104,D104)&gt;1,"Doublon"," ")</f>
        <v> </v>
      </c>
      <c r="G104" s="107">
        <f>'4ème '!A106</f>
        <v>97</v>
      </c>
      <c r="H104" s="108"/>
      <c r="I104" s="109" t="str">
        <f t="shared" si="13"/>
        <v>Non attribué</v>
      </c>
      <c r="J104" s="100">
        <f>IF('4ème '!B106=0,1,0)</f>
        <v>1</v>
      </c>
      <c r="K104" s="100">
        <f>IF('4ème '!F106="X",0,5)</f>
        <v>5</v>
      </c>
      <c r="L104" s="100">
        <f>J104+K104</f>
        <v>6</v>
      </c>
      <c r="M104" s="100">
        <f t="shared" si="15"/>
        <v>0</v>
      </c>
      <c r="N104" s="100">
        <f>IF(M104=10,COUNTIF($D$8:$D$107,G104),50)</f>
        <v>50</v>
      </c>
      <c r="O104" s="100">
        <f>L104+M104+N104</f>
        <v>56</v>
      </c>
      <c r="P104" s="100"/>
      <c r="Q104" s="100"/>
    </row>
    <row r="105" spans="1:17" ht="12.75">
      <c r="A105" s="103">
        <v>98</v>
      </c>
      <c r="B105" s="104">
        <f t="shared" si="12"/>
      </c>
      <c r="C105" s="104">
        <f>IF(ISBLANK(D105),"",(VLOOKUP(D105,'4ème '!$A$10:$D$109,3,FALSE))&amp;" ("&amp;(VLOOKUP(D105,'4ème '!$A$10:$D$109,4,FALSE))&amp;")")</f>
      </c>
      <c r="D105" s="105"/>
      <c r="E105" s="111" t="str">
        <f>IF(COUNTIF($D$8:D105,D105)&gt;1,"Doublon"," ")</f>
        <v> </v>
      </c>
      <c r="G105" s="107">
        <f>'4ème '!A107</f>
        <v>98</v>
      </c>
      <c r="H105" s="108"/>
      <c r="I105" s="109" t="str">
        <f t="shared" si="13"/>
        <v>Non attribué</v>
      </c>
      <c r="J105" s="100">
        <f>IF('4ème '!B107=0,1,0)</f>
        <v>1</v>
      </c>
      <c r="K105" s="100">
        <f>IF('4ème '!F107="X",0,5)</f>
        <v>5</v>
      </c>
      <c r="L105" s="100">
        <f>J105+K105</f>
        <v>6</v>
      </c>
      <c r="M105" s="100">
        <f t="shared" si="15"/>
        <v>0</v>
      </c>
      <c r="N105" s="100">
        <f>IF(M105=10,COUNTIF($D$8:$D$107,G105),50)</f>
        <v>50</v>
      </c>
      <c r="O105" s="100">
        <f>L105+M105+N105</f>
        <v>56</v>
      </c>
      <c r="P105" s="100"/>
      <c r="Q105" s="100"/>
    </row>
    <row r="106" spans="1:17" ht="12.75">
      <c r="A106" s="103">
        <v>99</v>
      </c>
      <c r="B106" s="104">
        <f t="shared" si="12"/>
      </c>
      <c r="C106" s="104">
        <f>IF(ISBLANK(D106),"",(VLOOKUP(D106,'4ème '!$A$10:$D$109,3,FALSE))&amp;" ("&amp;(VLOOKUP(D106,'4ème '!$A$10:$D$109,4,FALSE))&amp;")")</f>
      </c>
      <c r="D106" s="105"/>
      <c r="E106" s="111" t="str">
        <f>IF(COUNTIF($D$8:D106,D106)&gt;1,"Doublon"," ")</f>
        <v> </v>
      </c>
      <c r="G106" s="107">
        <f>'4ème '!A108</f>
        <v>99</v>
      </c>
      <c r="H106" s="108"/>
      <c r="I106" s="109" t="str">
        <f t="shared" si="13"/>
        <v>Non attribué</v>
      </c>
      <c r="J106" s="100">
        <f>IF('4ème '!B108=0,1,0)</f>
        <v>1</v>
      </c>
      <c r="K106" s="100">
        <f>IF('4ème '!F108="X",0,5)</f>
        <v>5</v>
      </c>
      <c r="L106" s="100">
        <f>J106+K106</f>
        <v>6</v>
      </c>
      <c r="M106" s="100">
        <f t="shared" si="15"/>
        <v>0</v>
      </c>
      <c r="N106" s="100">
        <f>IF(M106=10,COUNTIF($D$8:$D$107,G106),50)</f>
        <v>50</v>
      </c>
      <c r="O106" s="100">
        <f>L106+M106+N106</f>
        <v>56</v>
      </c>
      <c r="P106" s="100"/>
      <c r="Q106" s="100"/>
    </row>
    <row r="107" spans="1:17" ht="12.75">
      <c r="A107" s="113">
        <v>100</v>
      </c>
      <c r="B107" s="104">
        <f t="shared" si="12"/>
      </c>
      <c r="C107" s="104">
        <f>IF(ISBLANK(D107),"",(VLOOKUP(D107,'4ème '!$A$10:$D$109,3,FALSE))&amp;" ("&amp;(VLOOKUP(D107,'4ème '!$A$10:$D$109,4,FALSE))&amp;")")</f>
      </c>
      <c r="D107" s="114"/>
      <c r="E107" s="111" t="str">
        <f>IF(COUNTIF($D$8:D107,D107)&gt;1,"Doublon"," ")</f>
        <v> </v>
      </c>
      <c r="G107" s="107">
        <f>'4ème '!A109</f>
        <v>100</v>
      </c>
      <c r="H107" s="108"/>
      <c r="I107" s="109" t="str">
        <f t="shared" si="13"/>
        <v>Non attribué</v>
      </c>
      <c r="J107" s="100">
        <f>IF('4ème '!B109=0,1,0)</f>
        <v>1</v>
      </c>
      <c r="K107" s="100">
        <f>IF('4ème '!F109="X",0,5)</f>
        <v>5</v>
      </c>
      <c r="L107" s="100">
        <f>J107+K107</f>
        <v>6</v>
      </c>
      <c r="M107" s="100">
        <f t="shared" si="15"/>
        <v>0</v>
      </c>
      <c r="N107" s="100">
        <f>IF(M107=10,COUNTIF($D$8:$D$107,G107),50)</f>
        <v>50</v>
      </c>
      <c r="O107" s="100">
        <f>L107+M107+N107</f>
        <v>56</v>
      </c>
      <c r="P107" s="100"/>
      <c r="Q107" s="100"/>
    </row>
  </sheetData>
  <sheetProtection selectLockedCells="1" selectUnlockedCells="1"/>
  <mergeCells count="4">
    <mergeCell ref="B1:C1"/>
    <mergeCell ref="B2:C2"/>
    <mergeCell ref="B3:C3"/>
    <mergeCell ref="A5:C5"/>
  </mergeCells>
  <printOptions/>
  <pageMargins left="0.7086614173228347" right="0.7086614173228347" top="1.2598425196850394" bottom="0.7480314960629921" header="0.5118110236220472" footer="0.5118110236220472"/>
  <pageSetup fitToHeight="0" fitToWidth="1" horizontalDpi="300" verticalDpi="3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R107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11.421875" style="78" customWidth="1"/>
    <col min="2" max="3" width="50.7109375" style="78" customWidth="1"/>
    <col min="4" max="4" width="11.421875" style="78" customWidth="1"/>
    <col min="5" max="5" width="7.8515625" style="79" customWidth="1"/>
    <col min="6" max="6" width="2.7109375" style="78" customWidth="1"/>
    <col min="7" max="7" width="4.7109375" style="78" customWidth="1"/>
    <col min="8" max="8" width="15.7109375" style="78" customWidth="1"/>
    <col min="9" max="9" width="11.421875" style="80" customWidth="1"/>
    <col min="10" max="18" width="0" style="78" hidden="1" customWidth="1"/>
    <col min="19" max="16384" width="11.421875" style="1" customWidth="1"/>
  </cols>
  <sheetData>
    <row r="1" spans="1:5" ht="12.75">
      <c r="A1" s="81" t="s">
        <v>2</v>
      </c>
      <c r="B1" s="150" t="str">
        <f>Féminines!C1</f>
        <v>VOVES</v>
      </c>
      <c r="C1" s="150"/>
      <c r="D1" s="83"/>
      <c r="E1" s="84"/>
    </row>
    <row r="2" spans="1:4" ht="12.75">
      <c r="A2" s="85" t="s">
        <v>4</v>
      </c>
      <c r="B2" s="151" t="str">
        <f>Féminines!C2</f>
        <v>A C VOVES</v>
      </c>
      <c r="C2" s="151"/>
      <c r="D2" s="86"/>
    </row>
    <row r="3" spans="1:4" ht="12.75">
      <c r="A3" s="81" t="s">
        <v>7</v>
      </c>
      <c r="B3" s="152">
        <f>Féminines!C3</f>
        <v>0</v>
      </c>
      <c r="C3" s="152"/>
      <c r="D3" s="86"/>
    </row>
    <row r="4" spans="1:5" ht="12.75">
      <c r="A4" s="82"/>
      <c r="B4" s="81"/>
      <c r="C4" s="87"/>
      <c r="D4" s="88"/>
      <c r="E4" s="89"/>
    </row>
    <row r="5" spans="1:5" ht="15">
      <c r="A5" s="153" t="str">
        <f>"Résultats "&amp;Féminines!A6</f>
        <v>Résultats Féminines</v>
      </c>
      <c r="B5" s="153"/>
      <c r="C5" s="153"/>
      <c r="D5" s="90"/>
      <c r="E5" s="84"/>
    </row>
    <row r="6" spans="1:5" ht="21">
      <c r="A6" s="91"/>
      <c r="B6" s="91"/>
      <c r="C6" s="91"/>
      <c r="D6" s="92"/>
      <c r="E6" s="93"/>
    </row>
    <row r="7" spans="1:18" ht="12.75">
      <c r="A7" s="94" t="s">
        <v>219</v>
      </c>
      <c r="B7" s="95" t="s">
        <v>44</v>
      </c>
      <c r="C7" s="95" t="s">
        <v>4</v>
      </c>
      <c r="D7" s="96" t="s">
        <v>220</v>
      </c>
      <c r="E7" s="93" t="s">
        <v>221</v>
      </c>
      <c r="G7" s="97" t="s">
        <v>222</v>
      </c>
      <c r="H7" s="97" t="s">
        <v>223</v>
      </c>
      <c r="I7" s="97" t="s">
        <v>224</v>
      </c>
      <c r="J7" s="98" t="s">
        <v>225</v>
      </c>
      <c r="K7" s="98" t="s">
        <v>226</v>
      </c>
      <c r="L7" s="99" t="s">
        <v>227</v>
      </c>
      <c r="M7" s="99" t="s">
        <v>228</v>
      </c>
      <c r="N7" s="99" t="s">
        <v>229</v>
      </c>
      <c r="O7" s="99" t="s">
        <v>227</v>
      </c>
      <c r="P7" s="100"/>
      <c r="Q7" s="101" t="s">
        <v>230</v>
      </c>
      <c r="R7" s="102" t="s">
        <v>231</v>
      </c>
    </row>
    <row r="8" spans="1:18" ht="12.75">
      <c r="A8" s="103">
        <v>1</v>
      </c>
      <c r="B8" s="104">
        <f aca="true" t="shared" si="0" ref="B8:B39">IF(ISBLANK(D8),"",VLOOKUP(D8,Feminines_Resultats_7,2,FALSE))</f>
      </c>
      <c r="C8" s="104">
        <f>IF(ISBLANK(D8),"",(VLOOKUP(D8,Féminines!$A$10:$D$109,3,FALSE))&amp;" ("&amp;(VLOOKUP(D8,Féminines!$A$10:$D$109,4,FALSE))&amp;")")</f>
      </c>
      <c r="D8" s="105"/>
      <c r="E8" s="106"/>
      <c r="G8" s="107">
        <f>Féminines!A10</f>
        <v>1</v>
      </c>
      <c r="H8" s="108"/>
      <c r="I8" s="109" t="str">
        <f aca="true" t="shared" si="1" ref="I8:I39">VLOOKUP($O$8:$O$107,$Q$8:$R$16,2,FALSE)</f>
        <v>Non attribué</v>
      </c>
      <c r="J8" s="100">
        <f>IF(Féminines!B10=0,1,0)</f>
        <v>1</v>
      </c>
      <c r="K8" s="100">
        <f>IF(Féminines!F10="X",0,5)</f>
        <v>5</v>
      </c>
      <c r="L8" s="100">
        <f aca="true" t="shared" si="2" ref="L8:L39">J8+K8</f>
        <v>6</v>
      </c>
      <c r="M8" s="100">
        <f aca="true" t="shared" si="3" ref="M8:M39">IF(SUM(J8:K8)=0,10,0)</f>
        <v>0</v>
      </c>
      <c r="N8" s="100">
        <f aca="true" t="shared" si="4" ref="N8:N39">IF(M8=10,COUNTIF($D$8:$D$107,G8),50)</f>
        <v>50</v>
      </c>
      <c r="O8" s="100">
        <f aca="true" t="shared" si="5" ref="O8:O39">L8+M8+N8</f>
        <v>56</v>
      </c>
      <c r="P8" s="100"/>
      <c r="Q8" s="110">
        <v>10</v>
      </c>
      <c r="R8" s="102" t="s">
        <v>232</v>
      </c>
    </row>
    <row r="9" spans="1:18" ht="12.75">
      <c r="A9" s="103">
        <v>2</v>
      </c>
      <c r="B9" s="104">
        <f t="shared" si="0"/>
      </c>
      <c r="C9" s="104">
        <f>IF(ISBLANK(D9),"",(VLOOKUP(D9,Féminines!$A$10:$D$109,3,FALSE))&amp;" ("&amp;(VLOOKUP(D9,Féminines!$A$10:$D$109,4,FALSE))&amp;")")</f>
      </c>
      <c r="D9" s="105"/>
      <c r="E9" s="111" t="str">
        <f>IF(COUNTIF($D$8:D9,D9)&gt;1,"Doublon"," ")</f>
        <v> </v>
      </c>
      <c r="G9" s="107">
        <f>Féminines!A11</f>
        <v>2</v>
      </c>
      <c r="H9" s="108"/>
      <c r="I9" s="109" t="str">
        <f t="shared" si="1"/>
        <v>Non attribué</v>
      </c>
      <c r="J9" s="100">
        <f>IF(Féminines!B11=0,1,0)</f>
        <v>1</v>
      </c>
      <c r="K9" s="100">
        <f>IF(Féminines!F11="X",0,5)</f>
        <v>5</v>
      </c>
      <c r="L9" s="100">
        <f t="shared" si="2"/>
        <v>6</v>
      </c>
      <c r="M9" s="100">
        <f t="shared" si="3"/>
        <v>0</v>
      </c>
      <c r="N9" s="100">
        <f t="shared" si="4"/>
        <v>50</v>
      </c>
      <c r="O9" s="100">
        <f t="shared" si="5"/>
        <v>56</v>
      </c>
      <c r="P9" s="100"/>
      <c r="Q9" s="110">
        <v>11</v>
      </c>
      <c r="R9" s="102" t="s">
        <v>234</v>
      </c>
    </row>
    <row r="10" spans="1:18" ht="12.75">
      <c r="A10" s="103">
        <v>3</v>
      </c>
      <c r="B10" s="104">
        <f t="shared" si="0"/>
      </c>
      <c r="C10" s="104">
        <f>IF(ISBLANK(D10),"",(VLOOKUP(D10,Féminines!$A$10:$D$109,3,FALSE))&amp;" ("&amp;(VLOOKUP(D10,Féminines!$A$10:$D$109,4,FALSE))&amp;")")</f>
      </c>
      <c r="D10" s="105"/>
      <c r="E10" s="111" t="str">
        <f>IF(COUNTIF($D$8:D10,D10)&gt;1,"Doublon"," ")</f>
        <v> </v>
      </c>
      <c r="G10" s="107">
        <f>Féminines!A12</f>
        <v>3</v>
      </c>
      <c r="H10" s="108"/>
      <c r="I10" s="109" t="str">
        <f t="shared" si="1"/>
        <v>Non attribué</v>
      </c>
      <c r="J10" s="100">
        <f>IF(Féminines!B12=0,1,0)</f>
        <v>1</v>
      </c>
      <c r="K10" s="100">
        <f>IF(Féminines!F12="X",0,5)</f>
        <v>5</v>
      </c>
      <c r="L10" s="100">
        <f t="shared" si="2"/>
        <v>6</v>
      </c>
      <c r="M10" s="100">
        <f t="shared" si="3"/>
        <v>0</v>
      </c>
      <c r="N10" s="100">
        <f t="shared" si="4"/>
        <v>50</v>
      </c>
      <c r="O10" s="100">
        <f t="shared" si="5"/>
        <v>56</v>
      </c>
      <c r="P10" s="100"/>
      <c r="Q10" s="110">
        <v>12</v>
      </c>
      <c r="R10" s="102" t="s">
        <v>235</v>
      </c>
    </row>
    <row r="11" spans="1:18" ht="12.75">
      <c r="A11" s="103">
        <v>4</v>
      </c>
      <c r="B11" s="104">
        <f t="shared" si="0"/>
      </c>
      <c r="C11" s="104">
        <f>IF(ISBLANK(D11),"",(VLOOKUP(D11,Féminines!$A$10:$D$109,3,FALSE))&amp;" ("&amp;(VLOOKUP(D11,Féminines!$A$10:$D$109,4,FALSE))&amp;")")</f>
      </c>
      <c r="D11" s="105"/>
      <c r="E11" s="111" t="str">
        <f>IF(COUNTIF($D$8:D11,D11)&gt;1,"Doublon"," ")</f>
        <v> </v>
      </c>
      <c r="G11" s="107">
        <f>Féminines!A13</f>
        <v>4</v>
      </c>
      <c r="H11" s="108"/>
      <c r="I11" s="109" t="str">
        <f t="shared" si="1"/>
        <v>Non attribué</v>
      </c>
      <c r="J11" s="100">
        <f>IF(Féminines!B13=0,1,0)</f>
        <v>1</v>
      </c>
      <c r="K11" s="100">
        <f>IF(Féminines!F13="X",0,5)</f>
        <v>5</v>
      </c>
      <c r="L11" s="100">
        <f t="shared" si="2"/>
        <v>6</v>
      </c>
      <c r="M11" s="100">
        <f t="shared" si="3"/>
        <v>0</v>
      </c>
      <c r="N11" s="100">
        <f t="shared" si="4"/>
        <v>50</v>
      </c>
      <c r="O11" s="100">
        <f t="shared" si="5"/>
        <v>56</v>
      </c>
      <c r="P11" s="100"/>
      <c r="Q11" s="110">
        <v>13</v>
      </c>
      <c r="R11" s="102" t="s">
        <v>235</v>
      </c>
    </row>
    <row r="12" spans="1:18" ht="12.75">
      <c r="A12" s="103">
        <v>5</v>
      </c>
      <c r="B12" s="104">
        <f t="shared" si="0"/>
      </c>
      <c r="C12" s="104">
        <f>IF(ISBLANK(D12),"",(VLOOKUP(D12,Féminines!$A$10:$D$109,3,FALSE))&amp;" ("&amp;(VLOOKUP(D12,Féminines!$A$10:$D$109,4,FALSE))&amp;")")</f>
      </c>
      <c r="D12" s="105"/>
      <c r="E12" s="111" t="str">
        <f>IF(COUNTIF($D$8:D12,D12)&gt;1,"Doublon"," ")</f>
        <v> </v>
      </c>
      <c r="G12" s="107">
        <f>Féminines!A14</f>
        <v>5</v>
      </c>
      <c r="H12" s="108"/>
      <c r="I12" s="109" t="str">
        <f t="shared" si="1"/>
        <v>Non attribué</v>
      </c>
      <c r="J12" s="100">
        <f>IF(Féminines!B14=0,1,0)</f>
        <v>1</v>
      </c>
      <c r="K12" s="100">
        <f>IF(Féminines!F14="X",0,5)</f>
        <v>5</v>
      </c>
      <c r="L12" s="100">
        <f t="shared" si="2"/>
        <v>6</v>
      </c>
      <c r="M12" s="100">
        <f t="shared" si="3"/>
        <v>0</v>
      </c>
      <c r="N12" s="100">
        <f t="shared" si="4"/>
        <v>50</v>
      </c>
      <c r="O12" s="100">
        <f t="shared" si="5"/>
        <v>56</v>
      </c>
      <c r="P12" s="100"/>
      <c r="Q12" s="110">
        <v>14</v>
      </c>
      <c r="R12" s="102" t="s">
        <v>235</v>
      </c>
    </row>
    <row r="13" spans="1:18" ht="12.75">
      <c r="A13" s="103">
        <v>6</v>
      </c>
      <c r="B13" s="104">
        <f t="shared" si="0"/>
      </c>
      <c r="C13" s="104">
        <f>IF(ISBLANK(D13),"",(VLOOKUP(D13,Féminines!$A$10:$D$109,3,FALSE))&amp;" ("&amp;(VLOOKUP(D13,Féminines!$A$10:$D$109,4,FALSE))&amp;")")</f>
      </c>
      <c r="D13" s="105"/>
      <c r="E13" s="111" t="str">
        <f>IF(COUNTIF($D$8:D13,D13)&gt;1,"Doublon"," ")</f>
        <v> </v>
      </c>
      <c r="G13" s="107">
        <f>Féminines!A15</f>
        <v>6</v>
      </c>
      <c r="H13" s="108"/>
      <c r="I13" s="109" t="str">
        <f t="shared" si="1"/>
        <v>Non attribué</v>
      </c>
      <c r="J13" s="100">
        <f>IF(Féminines!B15=0,1,0)</f>
        <v>1</v>
      </c>
      <c r="K13" s="100">
        <f>IF(Féminines!F15="X",0,5)</f>
        <v>5</v>
      </c>
      <c r="L13" s="100">
        <f t="shared" si="2"/>
        <v>6</v>
      </c>
      <c r="M13" s="100">
        <f t="shared" si="3"/>
        <v>0</v>
      </c>
      <c r="N13" s="100">
        <f t="shared" si="4"/>
        <v>50</v>
      </c>
      <c r="O13" s="100">
        <f t="shared" si="5"/>
        <v>56</v>
      </c>
      <c r="P13" s="100"/>
      <c r="Q13" s="110">
        <v>15</v>
      </c>
      <c r="R13" s="102" t="s">
        <v>235</v>
      </c>
    </row>
    <row r="14" spans="1:18" ht="12.75">
      <c r="A14" s="103">
        <v>7</v>
      </c>
      <c r="B14" s="104">
        <f t="shared" si="0"/>
      </c>
      <c r="C14" s="104">
        <f>IF(ISBLANK(D14),"",(VLOOKUP(D14,Féminines!$A$10:$D$109,3,FALSE))&amp;" ("&amp;(VLOOKUP(D14,Féminines!$A$10:$D$109,4,FALSE))&amp;")")</f>
      </c>
      <c r="D14" s="105"/>
      <c r="E14" s="111" t="str">
        <f>IF(COUNTIF($D$8:D14,D14)&gt;1,"Doublon"," ")</f>
        <v> </v>
      </c>
      <c r="G14" s="107">
        <f>Féminines!A16</f>
        <v>7</v>
      </c>
      <c r="H14" s="108"/>
      <c r="I14" s="109" t="str">
        <f t="shared" si="1"/>
        <v>Non attribué</v>
      </c>
      <c r="J14" s="100">
        <f>IF(Féminines!B16=0,1,0)</f>
        <v>1</v>
      </c>
      <c r="K14" s="100">
        <f>IF(Féminines!F16="X",0,5)</f>
        <v>5</v>
      </c>
      <c r="L14" s="100">
        <f t="shared" si="2"/>
        <v>6</v>
      </c>
      <c r="M14" s="100">
        <f t="shared" si="3"/>
        <v>0</v>
      </c>
      <c r="N14" s="100">
        <f t="shared" si="4"/>
        <v>50</v>
      </c>
      <c r="O14" s="100">
        <f t="shared" si="5"/>
        <v>56</v>
      </c>
      <c r="P14" s="100"/>
      <c r="Q14" s="110">
        <v>16</v>
      </c>
      <c r="R14" s="102" t="s">
        <v>235</v>
      </c>
    </row>
    <row r="15" spans="1:18" ht="12.75">
      <c r="A15" s="103">
        <v>8</v>
      </c>
      <c r="B15" s="104">
        <f t="shared" si="0"/>
      </c>
      <c r="C15" s="104">
        <f>IF(ISBLANK(D15),"",(VLOOKUP(D15,Féminines!$A$10:$D$109,3,FALSE))&amp;" ("&amp;(VLOOKUP(D15,Féminines!$A$10:$D$109,4,FALSE))&amp;")")</f>
      </c>
      <c r="D15" s="105"/>
      <c r="E15" s="111" t="str">
        <f>IF(COUNTIF($D$8:D15,D15)&gt;1,"Doublon"," ")</f>
        <v> </v>
      </c>
      <c r="G15" s="107">
        <f>Féminines!A17</f>
        <v>8</v>
      </c>
      <c r="H15" s="112"/>
      <c r="I15" s="109" t="str">
        <f t="shared" si="1"/>
        <v>Non attribué</v>
      </c>
      <c r="J15" s="100">
        <f>IF(Féminines!B17=0,1,0)</f>
        <v>1</v>
      </c>
      <c r="K15" s="100">
        <f>IF(Féminines!F17="X",0,5)</f>
        <v>5</v>
      </c>
      <c r="L15" s="100">
        <f t="shared" si="2"/>
        <v>6</v>
      </c>
      <c r="M15" s="100">
        <f t="shared" si="3"/>
        <v>0</v>
      </c>
      <c r="N15" s="100">
        <f t="shared" si="4"/>
        <v>50</v>
      </c>
      <c r="O15" s="100">
        <f t="shared" si="5"/>
        <v>56</v>
      </c>
      <c r="P15" s="100"/>
      <c r="Q15" s="110">
        <v>55</v>
      </c>
      <c r="R15" s="102" t="s">
        <v>240</v>
      </c>
    </row>
    <row r="16" spans="1:18" ht="12.75">
      <c r="A16" s="103">
        <v>9</v>
      </c>
      <c r="B16" s="104">
        <f t="shared" si="0"/>
      </c>
      <c r="C16" s="104">
        <f>IF(ISBLANK(D16),"",(VLOOKUP(D16,Féminines!$A$10:$D$109,3,FALSE))&amp;" ("&amp;(VLOOKUP(D16,Féminines!$A$10:$D$109,4,FALSE))&amp;")")</f>
      </c>
      <c r="D16" s="105"/>
      <c r="E16" s="111" t="str">
        <f>IF(COUNTIF($D$8:D16,D16)&gt;1,"Doublon"," ")</f>
        <v> </v>
      </c>
      <c r="G16" s="107">
        <f>Féminines!A18</f>
        <v>9</v>
      </c>
      <c r="H16" s="108"/>
      <c r="I16" s="109" t="str">
        <f t="shared" si="1"/>
        <v>Non attribué</v>
      </c>
      <c r="J16" s="100">
        <f>IF(Féminines!B18=0,1,0)</f>
        <v>1</v>
      </c>
      <c r="K16" s="100">
        <f>IF(Féminines!F18="X",0,5)</f>
        <v>5</v>
      </c>
      <c r="L16" s="100">
        <f t="shared" si="2"/>
        <v>6</v>
      </c>
      <c r="M16" s="100">
        <f t="shared" si="3"/>
        <v>0</v>
      </c>
      <c r="N16" s="100">
        <f t="shared" si="4"/>
        <v>50</v>
      </c>
      <c r="O16" s="100">
        <f t="shared" si="5"/>
        <v>56</v>
      </c>
      <c r="P16" s="100"/>
      <c r="Q16" s="110">
        <v>56</v>
      </c>
      <c r="R16" s="102" t="s">
        <v>241</v>
      </c>
    </row>
    <row r="17" spans="1:16" ht="12.75">
      <c r="A17" s="103">
        <v>10</v>
      </c>
      <c r="B17" s="104">
        <f t="shared" si="0"/>
      </c>
      <c r="C17" s="104">
        <f>IF(ISBLANK(D17),"",(VLOOKUP(D17,Féminines!$A$10:$D$109,3,FALSE))&amp;" ("&amp;(VLOOKUP(D17,Féminines!$A$10:$D$109,4,FALSE))&amp;")")</f>
      </c>
      <c r="D17" s="105"/>
      <c r="E17" s="111" t="str">
        <f>IF(COUNTIF($D$8:D17,D17)&gt;1,"Doublon"," ")</f>
        <v> </v>
      </c>
      <c r="G17" s="107">
        <f>Féminines!A19</f>
        <v>10</v>
      </c>
      <c r="H17" s="108"/>
      <c r="I17" s="109" t="str">
        <f t="shared" si="1"/>
        <v>Non attribué</v>
      </c>
      <c r="J17" s="100">
        <f>IF(Féminines!B19=0,1,0)</f>
        <v>1</v>
      </c>
      <c r="K17" s="100">
        <f>IF(Féminines!F19="X",0,5)</f>
        <v>5</v>
      </c>
      <c r="L17" s="100">
        <f t="shared" si="2"/>
        <v>6</v>
      </c>
      <c r="M17" s="100">
        <f t="shared" si="3"/>
        <v>0</v>
      </c>
      <c r="N17" s="100">
        <f t="shared" si="4"/>
        <v>50</v>
      </c>
      <c r="O17" s="100">
        <f t="shared" si="5"/>
        <v>56</v>
      </c>
      <c r="P17" s="100"/>
    </row>
    <row r="18" spans="1:17" ht="12.75">
      <c r="A18" s="103">
        <v>11</v>
      </c>
      <c r="B18" s="104">
        <f t="shared" si="0"/>
      </c>
      <c r="C18" s="104">
        <f>IF(ISBLANK(D18),"",(VLOOKUP(D18,Féminines!$A$10:$D$109,3,FALSE))&amp;" ("&amp;(VLOOKUP(D18,Féminines!$A$10:$D$109,4,FALSE))&amp;")")</f>
      </c>
      <c r="D18" s="105"/>
      <c r="E18" s="111" t="str">
        <f>IF(COUNTIF($D$8:D18,D18)&gt;1,"Doublon"," ")</f>
        <v> </v>
      </c>
      <c r="G18" s="107">
        <f>Féminines!A20</f>
        <v>11</v>
      </c>
      <c r="H18" s="108"/>
      <c r="I18" s="109" t="str">
        <f t="shared" si="1"/>
        <v>Non attribué</v>
      </c>
      <c r="J18" s="100">
        <f>IF(Féminines!B20=0,1,0)</f>
        <v>1</v>
      </c>
      <c r="K18" s="100">
        <f>IF(Féminines!F20="X",0,5)</f>
        <v>5</v>
      </c>
      <c r="L18" s="100">
        <f t="shared" si="2"/>
        <v>6</v>
      </c>
      <c r="M18" s="100">
        <f t="shared" si="3"/>
        <v>0</v>
      </c>
      <c r="N18" s="100">
        <f t="shared" si="4"/>
        <v>50</v>
      </c>
      <c r="O18" s="100">
        <f t="shared" si="5"/>
        <v>56</v>
      </c>
      <c r="P18" s="100"/>
      <c r="Q18" s="100"/>
    </row>
    <row r="19" spans="1:17" ht="12.75">
      <c r="A19" s="103">
        <v>12</v>
      </c>
      <c r="B19" s="104">
        <f t="shared" si="0"/>
      </c>
      <c r="C19" s="104">
        <f>IF(ISBLANK(D19),"",(VLOOKUP(D19,Féminines!$A$10:$D$109,3,FALSE))&amp;" ("&amp;(VLOOKUP(D19,Féminines!$A$10:$D$109,4,FALSE))&amp;")")</f>
      </c>
      <c r="D19" s="105"/>
      <c r="E19" s="111" t="str">
        <f>IF(COUNTIF($D$8:D19,D19)&gt;1,"Doublon"," ")</f>
        <v> </v>
      </c>
      <c r="G19" s="107">
        <f>Féminines!A21</f>
        <v>12</v>
      </c>
      <c r="H19" s="108"/>
      <c r="I19" s="109" t="str">
        <f t="shared" si="1"/>
        <v>Non attribué</v>
      </c>
      <c r="J19" s="100">
        <f>IF(Féminines!B21=0,1,0)</f>
        <v>1</v>
      </c>
      <c r="K19" s="100">
        <f>IF(Féminines!F21="X",0,5)</f>
        <v>5</v>
      </c>
      <c r="L19" s="100">
        <f t="shared" si="2"/>
        <v>6</v>
      </c>
      <c r="M19" s="100">
        <f t="shared" si="3"/>
        <v>0</v>
      </c>
      <c r="N19" s="100">
        <f t="shared" si="4"/>
        <v>50</v>
      </c>
      <c r="O19" s="100">
        <f t="shared" si="5"/>
        <v>56</v>
      </c>
      <c r="P19" s="100"/>
      <c r="Q19" s="100"/>
    </row>
    <row r="20" spans="1:17" ht="12.75">
      <c r="A20" s="103">
        <v>13</v>
      </c>
      <c r="B20" s="104">
        <f t="shared" si="0"/>
      </c>
      <c r="C20" s="104">
        <f>IF(ISBLANK(D20),"",(VLOOKUP(D20,Féminines!$A$10:$D$109,3,FALSE))&amp;" ("&amp;(VLOOKUP(D20,Féminines!$A$10:$D$109,4,FALSE))&amp;")")</f>
      </c>
      <c r="D20" s="105"/>
      <c r="E20" s="111" t="str">
        <f>IF(COUNTIF($D$8:D20,D20)&gt;1,"Doublon"," ")</f>
        <v> </v>
      </c>
      <c r="G20" s="107">
        <f>Féminines!A22</f>
        <v>13</v>
      </c>
      <c r="H20" s="108"/>
      <c r="I20" s="109" t="str">
        <f t="shared" si="1"/>
        <v>Non attribué</v>
      </c>
      <c r="J20" s="100">
        <f>IF(Féminines!B22=0,1,0)</f>
        <v>1</v>
      </c>
      <c r="K20" s="100">
        <f>IF(Féminines!F22="X",0,5)</f>
        <v>5</v>
      </c>
      <c r="L20" s="100">
        <f t="shared" si="2"/>
        <v>6</v>
      </c>
      <c r="M20" s="100">
        <f t="shared" si="3"/>
        <v>0</v>
      </c>
      <c r="N20" s="100">
        <f t="shared" si="4"/>
        <v>50</v>
      </c>
      <c r="O20" s="100">
        <f t="shared" si="5"/>
        <v>56</v>
      </c>
      <c r="P20" s="100"/>
      <c r="Q20" s="100"/>
    </row>
    <row r="21" spans="1:17" ht="12.75">
      <c r="A21" s="103">
        <v>14</v>
      </c>
      <c r="B21" s="104">
        <f t="shared" si="0"/>
      </c>
      <c r="C21" s="104">
        <f>IF(ISBLANK(D21),"",(VLOOKUP(D21,Féminines!$A$10:$D$109,3,FALSE))&amp;" ("&amp;(VLOOKUP(D21,Féminines!$A$10:$D$109,4,FALSE))&amp;")")</f>
      </c>
      <c r="D21" s="105"/>
      <c r="E21" s="111" t="str">
        <f>IF(COUNTIF($D$8:D21,D21)&gt;1,"Doublon"," ")</f>
        <v> </v>
      </c>
      <c r="G21" s="107">
        <f>Féminines!A23</f>
        <v>14</v>
      </c>
      <c r="H21" s="108"/>
      <c r="I21" s="109" t="str">
        <f t="shared" si="1"/>
        <v>Non attribué</v>
      </c>
      <c r="J21" s="100">
        <f>IF(Féminines!B23=0,1,0)</f>
        <v>1</v>
      </c>
      <c r="K21" s="100">
        <f>IF(Féminines!F23="X",0,5)</f>
        <v>5</v>
      </c>
      <c r="L21" s="100">
        <f t="shared" si="2"/>
        <v>6</v>
      </c>
      <c r="M21" s="100">
        <f t="shared" si="3"/>
        <v>0</v>
      </c>
      <c r="N21" s="100">
        <f t="shared" si="4"/>
        <v>50</v>
      </c>
      <c r="O21" s="100">
        <f t="shared" si="5"/>
        <v>56</v>
      </c>
      <c r="P21" s="100"/>
      <c r="Q21" s="100"/>
    </row>
    <row r="22" spans="1:17" ht="12.75">
      <c r="A22" s="103">
        <v>15</v>
      </c>
      <c r="B22" s="104">
        <f t="shared" si="0"/>
      </c>
      <c r="C22" s="104">
        <f>IF(ISBLANK(D22),"",(VLOOKUP(D22,Féminines!$A$10:$D$109,3,FALSE))&amp;" ("&amp;(VLOOKUP(D22,Féminines!$A$10:$D$109,4,FALSE))&amp;")")</f>
      </c>
      <c r="D22" s="105"/>
      <c r="E22" s="111" t="str">
        <f>IF(COUNTIF($D$8:D22,D22)&gt;1,"Doublon"," ")</f>
        <v> </v>
      </c>
      <c r="G22" s="107">
        <f>Féminines!A24</f>
        <v>15</v>
      </c>
      <c r="H22" s="108"/>
      <c r="I22" s="109" t="str">
        <f t="shared" si="1"/>
        <v>Non attribué</v>
      </c>
      <c r="J22" s="100">
        <f>IF(Féminines!B24=0,1,0)</f>
        <v>1</v>
      </c>
      <c r="K22" s="100">
        <f>IF(Féminines!F24="X",0,5)</f>
        <v>5</v>
      </c>
      <c r="L22" s="100">
        <f t="shared" si="2"/>
        <v>6</v>
      </c>
      <c r="M22" s="100">
        <f t="shared" si="3"/>
        <v>0</v>
      </c>
      <c r="N22" s="100">
        <f t="shared" si="4"/>
        <v>50</v>
      </c>
      <c r="O22" s="100">
        <f t="shared" si="5"/>
        <v>56</v>
      </c>
      <c r="P22" s="100"/>
      <c r="Q22" s="100"/>
    </row>
    <row r="23" spans="1:17" ht="12.75">
      <c r="A23" s="103">
        <v>16</v>
      </c>
      <c r="B23" s="104">
        <f t="shared" si="0"/>
      </c>
      <c r="C23" s="104">
        <f>IF(ISBLANK(D23),"",(VLOOKUP(D23,Féminines!$A$10:$D$109,3,FALSE))&amp;" ("&amp;(VLOOKUP(D23,Féminines!$A$10:$D$109,4,FALSE))&amp;")")</f>
      </c>
      <c r="D23" s="105"/>
      <c r="E23" s="111" t="str">
        <f>IF(COUNTIF($D$8:D23,D23)&gt;1,"Doublon"," ")</f>
        <v> </v>
      </c>
      <c r="G23" s="107">
        <f>Féminines!A25</f>
        <v>16</v>
      </c>
      <c r="H23" s="108"/>
      <c r="I23" s="109" t="str">
        <f t="shared" si="1"/>
        <v>Non attribué</v>
      </c>
      <c r="J23" s="100">
        <f>IF(Féminines!B25=0,1,0)</f>
        <v>1</v>
      </c>
      <c r="K23" s="100">
        <f>IF(Féminines!F25="X",0,5)</f>
        <v>5</v>
      </c>
      <c r="L23" s="100">
        <f t="shared" si="2"/>
        <v>6</v>
      </c>
      <c r="M23" s="100">
        <f t="shared" si="3"/>
        <v>0</v>
      </c>
      <c r="N23" s="100">
        <f t="shared" si="4"/>
        <v>50</v>
      </c>
      <c r="O23" s="100">
        <f t="shared" si="5"/>
        <v>56</v>
      </c>
      <c r="P23" s="100"/>
      <c r="Q23" s="100"/>
    </row>
    <row r="24" spans="1:17" ht="12.75">
      <c r="A24" s="103">
        <v>17</v>
      </c>
      <c r="B24" s="104">
        <f t="shared" si="0"/>
      </c>
      <c r="C24" s="104">
        <f>IF(ISBLANK(D24),"",(VLOOKUP(D24,Féminines!$A$10:$D$109,3,FALSE))&amp;" ("&amp;(VLOOKUP(D24,Féminines!$A$10:$D$109,4,FALSE))&amp;")")</f>
      </c>
      <c r="D24" s="105"/>
      <c r="E24" s="111" t="str">
        <f>IF(COUNTIF($D$8:D24,D24)&gt;1,"Doublon"," ")</f>
        <v> </v>
      </c>
      <c r="G24" s="107">
        <f>Féminines!A26</f>
        <v>17</v>
      </c>
      <c r="H24" s="108"/>
      <c r="I24" s="109" t="str">
        <f t="shared" si="1"/>
        <v>Non attribué</v>
      </c>
      <c r="J24" s="100">
        <f>IF(Féminines!B26=0,1,0)</f>
        <v>1</v>
      </c>
      <c r="K24" s="100">
        <f>IF(Féminines!F26="X",0,5)</f>
        <v>5</v>
      </c>
      <c r="L24" s="100">
        <f t="shared" si="2"/>
        <v>6</v>
      </c>
      <c r="M24" s="100">
        <f t="shared" si="3"/>
        <v>0</v>
      </c>
      <c r="N24" s="100">
        <f t="shared" si="4"/>
        <v>50</v>
      </c>
      <c r="O24" s="100">
        <f t="shared" si="5"/>
        <v>56</v>
      </c>
      <c r="P24" s="100"/>
      <c r="Q24" s="100"/>
    </row>
    <row r="25" spans="1:17" ht="12.75">
      <c r="A25" s="103">
        <v>18</v>
      </c>
      <c r="B25" s="104">
        <f t="shared" si="0"/>
      </c>
      <c r="C25" s="104">
        <f>IF(ISBLANK(D25),"",(VLOOKUP(D25,Féminines!$A$10:$D$109,3,FALSE))&amp;" ("&amp;(VLOOKUP(D25,Féminines!$A$10:$D$109,4,FALSE))&amp;")")</f>
      </c>
      <c r="D25" s="105"/>
      <c r="E25" s="111" t="str">
        <f>IF(COUNTIF($D$8:D25,D25)&gt;1,"Doublon"," ")</f>
        <v> </v>
      </c>
      <c r="G25" s="107">
        <f>Féminines!A27</f>
        <v>18</v>
      </c>
      <c r="H25" s="108"/>
      <c r="I25" s="109" t="str">
        <f t="shared" si="1"/>
        <v>Non attribué</v>
      </c>
      <c r="J25" s="100">
        <f>IF(Féminines!B27=0,1,0)</f>
        <v>1</v>
      </c>
      <c r="K25" s="100">
        <f>IF(Féminines!F27="X",0,5)</f>
        <v>5</v>
      </c>
      <c r="L25" s="100">
        <f t="shared" si="2"/>
        <v>6</v>
      </c>
      <c r="M25" s="100">
        <f t="shared" si="3"/>
        <v>0</v>
      </c>
      <c r="N25" s="100">
        <f t="shared" si="4"/>
        <v>50</v>
      </c>
      <c r="O25" s="100">
        <f t="shared" si="5"/>
        <v>56</v>
      </c>
      <c r="P25" s="100"/>
      <c r="Q25" s="100"/>
    </row>
    <row r="26" spans="1:17" ht="12.75">
      <c r="A26" s="103">
        <v>19</v>
      </c>
      <c r="B26" s="104">
        <f t="shared" si="0"/>
      </c>
      <c r="C26" s="104">
        <f>IF(ISBLANK(D26),"",(VLOOKUP(D26,Féminines!$A$10:$D$109,3,FALSE))&amp;" ("&amp;(VLOOKUP(D26,Féminines!$A$10:$D$109,4,FALSE))&amp;")")</f>
      </c>
      <c r="D26" s="105"/>
      <c r="E26" s="111" t="str">
        <f>IF(COUNTIF($D$8:D26,D26)&gt;1,"Doublon"," ")</f>
        <v> </v>
      </c>
      <c r="G26" s="107">
        <f>Féminines!A28</f>
        <v>19</v>
      </c>
      <c r="H26" s="108"/>
      <c r="I26" s="109" t="str">
        <f t="shared" si="1"/>
        <v>Non attribué</v>
      </c>
      <c r="J26" s="100">
        <f>IF(Féminines!B28=0,1,0)</f>
        <v>1</v>
      </c>
      <c r="K26" s="100">
        <f>IF(Féminines!F28="X",0,5)</f>
        <v>5</v>
      </c>
      <c r="L26" s="100">
        <f t="shared" si="2"/>
        <v>6</v>
      </c>
      <c r="M26" s="100">
        <f t="shared" si="3"/>
        <v>0</v>
      </c>
      <c r="N26" s="100">
        <f t="shared" si="4"/>
        <v>50</v>
      </c>
      <c r="O26" s="100">
        <f t="shared" si="5"/>
        <v>56</v>
      </c>
      <c r="P26" s="100"/>
      <c r="Q26" s="100"/>
    </row>
    <row r="27" spans="1:17" ht="12.75">
      <c r="A27" s="103">
        <v>20</v>
      </c>
      <c r="B27" s="104">
        <f t="shared" si="0"/>
      </c>
      <c r="C27" s="104">
        <f>IF(ISBLANK(D27),"",(VLOOKUP(D27,Féminines!$A$10:$D$109,3,FALSE))&amp;" ("&amp;(VLOOKUP(D27,Féminines!$A$10:$D$109,4,FALSE))&amp;")")</f>
      </c>
      <c r="D27" s="105"/>
      <c r="E27" s="111" t="str">
        <f>IF(COUNTIF($D$8:D27,D27)&gt;1,"Doublon"," ")</f>
        <v> </v>
      </c>
      <c r="G27" s="107">
        <f>Féminines!A29</f>
        <v>20</v>
      </c>
      <c r="H27" s="108"/>
      <c r="I27" s="109" t="str">
        <f t="shared" si="1"/>
        <v>Non attribué</v>
      </c>
      <c r="J27" s="100">
        <f>IF(Féminines!B29=0,1,0)</f>
        <v>1</v>
      </c>
      <c r="K27" s="100">
        <f>IF(Féminines!F29="X",0,5)</f>
        <v>5</v>
      </c>
      <c r="L27" s="100">
        <f t="shared" si="2"/>
        <v>6</v>
      </c>
      <c r="M27" s="100">
        <f t="shared" si="3"/>
        <v>0</v>
      </c>
      <c r="N27" s="100">
        <f t="shared" si="4"/>
        <v>50</v>
      </c>
      <c r="O27" s="100">
        <f t="shared" si="5"/>
        <v>56</v>
      </c>
      <c r="P27" s="100"/>
      <c r="Q27" s="100"/>
    </row>
    <row r="28" spans="1:17" ht="12.75">
      <c r="A28" s="103">
        <v>21</v>
      </c>
      <c r="B28" s="104">
        <f t="shared" si="0"/>
      </c>
      <c r="C28" s="104">
        <f>IF(ISBLANK(D28),"",(VLOOKUP(D28,Féminines!$A$10:$D$109,3,FALSE))&amp;" ("&amp;(VLOOKUP(D28,Féminines!$A$10:$D$109,4,FALSE))&amp;")")</f>
      </c>
      <c r="D28" s="105"/>
      <c r="E28" s="111" t="str">
        <f>IF(COUNTIF($D$8:D28,D28)&gt;1,"Doublon"," ")</f>
        <v> </v>
      </c>
      <c r="G28" s="107">
        <f>Féminines!A30</f>
        <v>21</v>
      </c>
      <c r="H28" s="108"/>
      <c r="I28" s="109" t="str">
        <f t="shared" si="1"/>
        <v>Non attribué</v>
      </c>
      <c r="J28" s="100">
        <f>IF(Féminines!B30=0,1,0)</f>
        <v>1</v>
      </c>
      <c r="K28" s="100">
        <f>IF(Féminines!F30="X",0,5)</f>
        <v>5</v>
      </c>
      <c r="L28" s="100">
        <f t="shared" si="2"/>
        <v>6</v>
      </c>
      <c r="M28" s="100">
        <f t="shared" si="3"/>
        <v>0</v>
      </c>
      <c r="N28" s="100">
        <f t="shared" si="4"/>
        <v>50</v>
      </c>
      <c r="O28" s="100">
        <f t="shared" si="5"/>
        <v>56</v>
      </c>
      <c r="P28" s="100"/>
      <c r="Q28" s="100"/>
    </row>
    <row r="29" spans="1:17" ht="12.75">
      <c r="A29" s="103">
        <v>22</v>
      </c>
      <c r="B29" s="104">
        <f t="shared" si="0"/>
      </c>
      <c r="C29" s="104">
        <f>IF(ISBLANK(D29),"",(VLOOKUP(D29,Féminines!$A$10:$D$109,3,FALSE))&amp;" ("&amp;(VLOOKUP(D29,Féminines!$A$10:$D$109,4,FALSE))&amp;")")</f>
      </c>
      <c r="D29" s="105"/>
      <c r="E29" s="111" t="str">
        <f>IF(COUNTIF($D$8:D29,D29)&gt;1,"Doublon"," ")</f>
        <v> </v>
      </c>
      <c r="G29" s="107">
        <f>Féminines!A31</f>
        <v>22</v>
      </c>
      <c r="H29" s="108"/>
      <c r="I29" s="109" t="str">
        <f t="shared" si="1"/>
        <v>Non attribué</v>
      </c>
      <c r="J29" s="100">
        <f>IF(Féminines!B31=0,1,0)</f>
        <v>1</v>
      </c>
      <c r="K29" s="100">
        <f>IF(Féminines!F31="X",0,5)</f>
        <v>5</v>
      </c>
      <c r="L29" s="100">
        <f t="shared" si="2"/>
        <v>6</v>
      </c>
      <c r="M29" s="100">
        <f t="shared" si="3"/>
        <v>0</v>
      </c>
      <c r="N29" s="100">
        <f t="shared" si="4"/>
        <v>50</v>
      </c>
      <c r="O29" s="100">
        <f t="shared" si="5"/>
        <v>56</v>
      </c>
      <c r="P29" s="100"/>
      <c r="Q29" s="100"/>
    </row>
    <row r="30" spans="1:17" ht="12.75">
      <c r="A30" s="103">
        <v>23</v>
      </c>
      <c r="B30" s="104">
        <f t="shared" si="0"/>
      </c>
      <c r="C30" s="104">
        <f>IF(ISBLANK(D30),"",(VLOOKUP(D30,Féminines!$A$10:$D$109,3,FALSE))&amp;" ("&amp;(VLOOKUP(D30,Féminines!$A$10:$D$109,4,FALSE))&amp;")")</f>
      </c>
      <c r="D30" s="105"/>
      <c r="E30" s="111" t="str">
        <f>IF(COUNTIF($D$8:D30,D30)&gt;1,"Doublon"," ")</f>
        <v> </v>
      </c>
      <c r="G30" s="107">
        <f>Féminines!A32</f>
        <v>23</v>
      </c>
      <c r="H30" s="108"/>
      <c r="I30" s="109" t="str">
        <f t="shared" si="1"/>
        <v>Non attribué</v>
      </c>
      <c r="J30" s="100">
        <f>IF(Féminines!B32=0,1,0)</f>
        <v>1</v>
      </c>
      <c r="K30" s="100">
        <f>IF(Féminines!F32="X",0,5)</f>
        <v>5</v>
      </c>
      <c r="L30" s="100">
        <f t="shared" si="2"/>
        <v>6</v>
      </c>
      <c r="M30" s="100">
        <f t="shared" si="3"/>
        <v>0</v>
      </c>
      <c r="N30" s="100">
        <f t="shared" si="4"/>
        <v>50</v>
      </c>
      <c r="O30" s="100">
        <f t="shared" si="5"/>
        <v>56</v>
      </c>
      <c r="P30" s="100"/>
      <c r="Q30" s="100"/>
    </row>
    <row r="31" spans="1:17" ht="12.75">
      <c r="A31" s="103">
        <v>24</v>
      </c>
      <c r="B31" s="104">
        <f t="shared" si="0"/>
      </c>
      <c r="C31" s="104">
        <f>IF(ISBLANK(D31),"",(VLOOKUP(D31,Féminines!$A$10:$D$109,3,FALSE))&amp;" ("&amp;(VLOOKUP(D31,Féminines!$A$10:$D$109,4,FALSE))&amp;")")</f>
      </c>
      <c r="D31" s="105"/>
      <c r="E31" s="111" t="str">
        <f>IF(COUNTIF($D$8:D31,D31)&gt;1,"Doublon"," ")</f>
        <v> </v>
      </c>
      <c r="G31" s="107">
        <f>Féminines!A33</f>
        <v>24</v>
      </c>
      <c r="H31" s="108"/>
      <c r="I31" s="109" t="str">
        <f t="shared" si="1"/>
        <v>Non attribué</v>
      </c>
      <c r="J31" s="100">
        <f>IF(Féminines!B33=0,1,0)</f>
        <v>1</v>
      </c>
      <c r="K31" s="100">
        <f>IF(Féminines!F33="X",0,5)</f>
        <v>5</v>
      </c>
      <c r="L31" s="100">
        <f t="shared" si="2"/>
        <v>6</v>
      </c>
      <c r="M31" s="100">
        <f t="shared" si="3"/>
        <v>0</v>
      </c>
      <c r="N31" s="100">
        <f t="shared" si="4"/>
        <v>50</v>
      </c>
      <c r="O31" s="100">
        <f t="shared" si="5"/>
        <v>56</v>
      </c>
      <c r="P31" s="100"/>
      <c r="Q31" s="100"/>
    </row>
    <row r="32" spans="1:17" ht="12.75">
      <c r="A32" s="103">
        <v>25</v>
      </c>
      <c r="B32" s="104">
        <f t="shared" si="0"/>
      </c>
      <c r="C32" s="104">
        <f>IF(ISBLANK(D32),"",(VLOOKUP(D32,Féminines!$A$10:$D$109,3,FALSE))&amp;" ("&amp;(VLOOKUP(D32,Féminines!$A$10:$D$109,4,FALSE))&amp;")")</f>
      </c>
      <c r="D32" s="105"/>
      <c r="E32" s="111" t="str">
        <f>IF(COUNTIF($D$8:D32,D32)&gt;1,"Doublon"," ")</f>
        <v> </v>
      </c>
      <c r="G32" s="107">
        <f>Féminines!A34</f>
        <v>25</v>
      </c>
      <c r="H32" s="108"/>
      <c r="I32" s="109" t="str">
        <f t="shared" si="1"/>
        <v>Non attribué</v>
      </c>
      <c r="J32" s="100">
        <f>IF(Féminines!B34=0,1,0)</f>
        <v>1</v>
      </c>
      <c r="K32" s="100">
        <f>IF(Féminines!F34="X",0,5)</f>
        <v>5</v>
      </c>
      <c r="L32" s="100">
        <f t="shared" si="2"/>
        <v>6</v>
      </c>
      <c r="M32" s="100">
        <f t="shared" si="3"/>
        <v>0</v>
      </c>
      <c r="N32" s="100">
        <f t="shared" si="4"/>
        <v>50</v>
      </c>
      <c r="O32" s="100">
        <f t="shared" si="5"/>
        <v>56</v>
      </c>
      <c r="P32" s="100"/>
      <c r="Q32" s="100"/>
    </row>
    <row r="33" spans="1:17" ht="12.75">
      <c r="A33" s="103">
        <v>26</v>
      </c>
      <c r="B33" s="104">
        <f t="shared" si="0"/>
      </c>
      <c r="C33" s="104">
        <f>IF(ISBLANK(D33),"",(VLOOKUP(D33,Féminines!$A$10:$D$109,3,FALSE))&amp;" ("&amp;(VLOOKUP(D33,Féminines!$A$10:$D$109,4,FALSE))&amp;")")</f>
      </c>
      <c r="D33" s="105"/>
      <c r="E33" s="111" t="str">
        <f>IF(COUNTIF($D$8:D33,D33)&gt;1,"Doublon"," ")</f>
        <v> </v>
      </c>
      <c r="G33" s="107">
        <f>Féminines!A35</f>
        <v>26</v>
      </c>
      <c r="H33" s="108"/>
      <c r="I33" s="109" t="str">
        <f t="shared" si="1"/>
        <v>Non attribué</v>
      </c>
      <c r="J33" s="100">
        <f>IF(Féminines!B35=0,1,0)</f>
        <v>1</v>
      </c>
      <c r="K33" s="100">
        <f>IF(Féminines!F35="X",0,5)</f>
        <v>5</v>
      </c>
      <c r="L33" s="100">
        <f t="shared" si="2"/>
        <v>6</v>
      </c>
      <c r="M33" s="100">
        <f t="shared" si="3"/>
        <v>0</v>
      </c>
      <c r="N33" s="100">
        <f t="shared" si="4"/>
        <v>50</v>
      </c>
      <c r="O33" s="100">
        <f t="shared" si="5"/>
        <v>56</v>
      </c>
      <c r="P33" s="100"/>
      <c r="Q33" s="100"/>
    </row>
    <row r="34" spans="1:17" ht="12.75">
      <c r="A34" s="103">
        <v>27</v>
      </c>
      <c r="B34" s="104">
        <f t="shared" si="0"/>
      </c>
      <c r="C34" s="104">
        <f>IF(ISBLANK(D34),"",(VLOOKUP(D34,Féminines!$A$10:$D$109,3,FALSE))&amp;" ("&amp;(VLOOKUP(D34,Féminines!$A$10:$D$109,4,FALSE))&amp;")")</f>
      </c>
      <c r="D34" s="105"/>
      <c r="E34" s="111" t="str">
        <f>IF(COUNTIF($D$8:D34,D34)&gt;1,"Doublon"," ")</f>
        <v> </v>
      </c>
      <c r="G34" s="107">
        <f>Féminines!A36</f>
        <v>27</v>
      </c>
      <c r="H34" s="108"/>
      <c r="I34" s="109" t="str">
        <f t="shared" si="1"/>
        <v>Non attribué</v>
      </c>
      <c r="J34" s="100">
        <f>IF(Féminines!B36=0,1,0)</f>
        <v>1</v>
      </c>
      <c r="K34" s="100">
        <f>IF(Féminines!F36="X",0,5)</f>
        <v>5</v>
      </c>
      <c r="L34" s="100">
        <f t="shared" si="2"/>
        <v>6</v>
      </c>
      <c r="M34" s="100">
        <f t="shared" si="3"/>
        <v>0</v>
      </c>
      <c r="N34" s="100">
        <f t="shared" si="4"/>
        <v>50</v>
      </c>
      <c r="O34" s="100">
        <f t="shared" si="5"/>
        <v>56</v>
      </c>
      <c r="P34" s="100"/>
      <c r="Q34" s="100"/>
    </row>
    <row r="35" spans="1:17" ht="12.75">
      <c r="A35" s="103">
        <v>28</v>
      </c>
      <c r="B35" s="104">
        <f t="shared" si="0"/>
      </c>
      <c r="C35" s="104">
        <f>IF(ISBLANK(D35),"",(VLOOKUP(D35,Féminines!$A$10:$D$109,3,FALSE))&amp;" ("&amp;(VLOOKUP(D35,Féminines!$A$10:$D$109,4,FALSE))&amp;")")</f>
      </c>
      <c r="D35" s="105"/>
      <c r="E35" s="111" t="str">
        <f>IF(COUNTIF($D$8:D35,D35)&gt;1,"Doublon"," ")</f>
        <v> </v>
      </c>
      <c r="G35" s="107">
        <f>Féminines!A37</f>
        <v>28</v>
      </c>
      <c r="H35" s="108"/>
      <c r="I35" s="109" t="str">
        <f t="shared" si="1"/>
        <v>Non attribué</v>
      </c>
      <c r="J35" s="100">
        <f>IF(Féminines!B37=0,1,0)</f>
        <v>1</v>
      </c>
      <c r="K35" s="100">
        <f>IF(Féminines!F37="X",0,5)</f>
        <v>5</v>
      </c>
      <c r="L35" s="100">
        <f t="shared" si="2"/>
        <v>6</v>
      </c>
      <c r="M35" s="100">
        <f t="shared" si="3"/>
        <v>0</v>
      </c>
      <c r="N35" s="100">
        <f t="shared" si="4"/>
        <v>50</v>
      </c>
      <c r="O35" s="100">
        <f t="shared" si="5"/>
        <v>56</v>
      </c>
      <c r="P35" s="100"/>
      <c r="Q35" s="100"/>
    </row>
    <row r="36" spans="1:17" ht="12.75">
      <c r="A36" s="103">
        <v>29</v>
      </c>
      <c r="B36" s="104">
        <f t="shared" si="0"/>
      </c>
      <c r="C36" s="104">
        <f>IF(ISBLANK(D36),"",(VLOOKUP(D36,Féminines!$A$10:$D$109,3,FALSE))&amp;" ("&amp;(VLOOKUP(D36,Féminines!$A$10:$D$109,4,FALSE))&amp;")")</f>
      </c>
      <c r="D36" s="105"/>
      <c r="E36" s="111" t="str">
        <f>IF(COUNTIF($D$8:D36,D36)&gt;1,"Doublon"," ")</f>
        <v> </v>
      </c>
      <c r="G36" s="107">
        <f>Féminines!A38</f>
        <v>29</v>
      </c>
      <c r="H36" s="108"/>
      <c r="I36" s="109" t="str">
        <f t="shared" si="1"/>
        <v>Non attribué</v>
      </c>
      <c r="J36" s="100">
        <f>IF(Féminines!B38=0,1,0)</f>
        <v>1</v>
      </c>
      <c r="K36" s="100">
        <f>IF(Féminines!F38="X",0,5)</f>
        <v>5</v>
      </c>
      <c r="L36" s="100">
        <f t="shared" si="2"/>
        <v>6</v>
      </c>
      <c r="M36" s="100">
        <f t="shared" si="3"/>
        <v>0</v>
      </c>
      <c r="N36" s="100">
        <f t="shared" si="4"/>
        <v>50</v>
      </c>
      <c r="O36" s="100">
        <f t="shared" si="5"/>
        <v>56</v>
      </c>
      <c r="P36" s="100"/>
      <c r="Q36" s="100"/>
    </row>
    <row r="37" spans="1:17" ht="12.75">
      <c r="A37" s="103">
        <v>30</v>
      </c>
      <c r="B37" s="104">
        <f t="shared" si="0"/>
      </c>
      <c r="C37" s="104">
        <f>IF(ISBLANK(D37),"",(VLOOKUP(D37,Féminines!$A$10:$D$109,3,FALSE))&amp;" ("&amp;(VLOOKUP(D37,Féminines!$A$10:$D$109,4,FALSE))&amp;")")</f>
      </c>
      <c r="D37" s="105"/>
      <c r="E37" s="111" t="str">
        <f>IF(COUNTIF($D$8:D37,D37)&gt;1,"Doublon"," ")</f>
        <v> </v>
      </c>
      <c r="G37" s="107">
        <f>Féminines!A39</f>
        <v>30</v>
      </c>
      <c r="H37" s="108"/>
      <c r="I37" s="109" t="str">
        <f t="shared" si="1"/>
        <v>Non attribué</v>
      </c>
      <c r="J37" s="100">
        <f>IF(Féminines!B39=0,1,0)</f>
        <v>1</v>
      </c>
      <c r="K37" s="100">
        <f>IF(Féminines!F39="X",0,5)</f>
        <v>5</v>
      </c>
      <c r="L37" s="100">
        <f t="shared" si="2"/>
        <v>6</v>
      </c>
      <c r="M37" s="100">
        <f t="shared" si="3"/>
        <v>0</v>
      </c>
      <c r="N37" s="100">
        <f t="shared" si="4"/>
        <v>50</v>
      </c>
      <c r="O37" s="100">
        <f t="shared" si="5"/>
        <v>56</v>
      </c>
      <c r="P37" s="100"/>
      <c r="Q37" s="100"/>
    </row>
    <row r="38" spans="1:17" ht="12.75">
      <c r="A38" s="103">
        <v>31</v>
      </c>
      <c r="B38" s="104">
        <f t="shared" si="0"/>
      </c>
      <c r="C38" s="104">
        <f>IF(ISBLANK(D38),"",(VLOOKUP(D38,Féminines!$A$10:$D$109,3,FALSE))&amp;" ("&amp;(VLOOKUP(D38,Féminines!$A$10:$D$109,4,FALSE))&amp;")")</f>
      </c>
      <c r="D38" s="105"/>
      <c r="E38" s="111" t="str">
        <f>IF(COUNTIF($D$8:D38,D38)&gt;1,"Doublon"," ")</f>
        <v> </v>
      </c>
      <c r="G38" s="107">
        <f>Féminines!A40</f>
        <v>31</v>
      </c>
      <c r="H38" s="108"/>
      <c r="I38" s="109" t="str">
        <f t="shared" si="1"/>
        <v>Non attribué</v>
      </c>
      <c r="J38" s="100">
        <f>IF(Féminines!B40=0,1,0)</f>
        <v>1</v>
      </c>
      <c r="K38" s="100">
        <f>IF(Féminines!F40="X",0,5)</f>
        <v>5</v>
      </c>
      <c r="L38" s="100">
        <f t="shared" si="2"/>
        <v>6</v>
      </c>
      <c r="M38" s="100">
        <f t="shared" si="3"/>
        <v>0</v>
      </c>
      <c r="N38" s="100">
        <f t="shared" si="4"/>
        <v>50</v>
      </c>
      <c r="O38" s="100">
        <f t="shared" si="5"/>
        <v>56</v>
      </c>
      <c r="P38" s="100"/>
      <c r="Q38" s="100"/>
    </row>
    <row r="39" spans="1:17" ht="12.75">
      <c r="A39" s="103">
        <v>32</v>
      </c>
      <c r="B39" s="104">
        <f t="shared" si="0"/>
      </c>
      <c r="C39" s="104">
        <f>IF(ISBLANK(D39),"",(VLOOKUP(D39,Féminines!$A$10:$D$109,3,FALSE))&amp;" ("&amp;(VLOOKUP(D39,Féminines!$A$10:$D$109,4,FALSE))&amp;")")</f>
      </c>
      <c r="D39" s="105"/>
      <c r="E39" s="111" t="str">
        <f>IF(COUNTIF($D$8:D39,D39)&gt;1,"Doublon"," ")</f>
        <v> </v>
      </c>
      <c r="G39" s="107">
        <f>Féminines!A41</f>
        <v>32</v>
      </c>
      <c r="H39" s="108"/>
      <c r="I39" s="109" t="str">
        <f t="shared" si="1"/>
        <v>Non attribué</v>
      </c>
      <c r="J39" s="100">
        <f>IF(Féminines!B41=0,1,0)</f>
        <v>1</v>
      </c>
      <c r="K39" s="100">
        <f>IF(Féminines!F41="X",0,5)</f>
        <v>5</v>
      </c>
      <c r="L39" s="100">
        <f t="shared" si="2"/>
        <v>6</v>
      </c>
      <c r="M39" s="100">
        <f t="shared" si="3"/>
        <v>0</v>
      </c>
      <c r="N39" s="100">
        <f t="shared" si="4"/>
        <v>50</v>
      </c>
      <c r="O39" s="100">
        <f t="shared" si="5"/>
        <v>56</v>
      </c>
      <c r="P39" s="100"/>
      <c r="Q39" s="100"/>
    </row>
    <row r="40" spans="1:17" ht="12.75">
      <c r="A40" s="103">
        <v>33</v>
      </c>
      <c r="B40" s="104">
        <f aca="true" t="shared" si="6" ref="B40:B71">IF(ISBLANK(D40),"",VLOOKUP(D40,Feminines_Resultats_7,2,FALSE))</f>
      </c>
      <c r="C40" s="104">
        <f>IF(ISBLANK(D40),"",(VLOOKUP(D40,Féminines!$A$10:$D$109,3,FALSE))&amp;" ("&amp;(VLOOKUP(D40,Féminines!$A$10:$D$109,4,FALSE))&amp;")")</f>
      </c>
      <c r="D40" s="105"/>
      <c r="E40" s="111" t="str">
        <f>IF(COUNTIF($D$8:D40,D40)&gt;1,"Doublon"," ")</f>
        <v> </v>
      </c>
      <c r="G40" s="107">
        <f>Féminines!A42</f>
        <v>33</v>
      </c>
      <c r="H40" s="108"/>
      <c r="I40" s="109" t="str">
        <f aca="true" t="shared" si="7" ref="I40:I71">VLOOKUP($O$8:$O$107,$Q$8:$R$16,2,FALSE)</f>
        <v>Non attribué</v>
      </c>
      <c r="J40" s="100">
        <f>IF(Féminines!B42=0,1,0)</f>
        <v>1</v>
      </c>
      <c r="K40" s="100">
        <f>IF(Féminines!F42="X",0,5)</f>
        <v>5</v>
      </c>
      <c r="L40" s="100">
        <f aca="true" t="shared" si="8" ref="L40:L71">J40+K40</f>
        <v>6</v>
      </c>
      <c r="M40" s="100">
        <f aca="true" t="shared" si="9" ref="M40:M71">IF(SUM(J40:K40)=0,10,0)</f>
        <v>0</v>
      </c>
      <c r="N40" s="100">
        <f aca="true" t="shared" si="10" ref="N40:N71">IF(M40=10,COUNTIF($D$8:$D$107,G40),50)</f>
        <v>50</v>
      </c>
      <c r="O40" s="100">
        <f aca="true" t="shared" si="11" ref="O40:O71">L40+M40+N40</f>
        <v>56</v>
      </c>
      <c r="P40" s="100"/>
      <c r="Q40" s="100"/>
    </row>
    <row r="41" spans="1:17" ht="12.75">
      <c r="A41" s="103">
        <v>34</v>
      </c>
      <c r="B41" s="104">
        <f t="shared" si="6"/>
      </c>
      <c r="C41" s="104">
        <f>IF(ISBLANK(D41),"",(VLOOKUP(D41,Féminines!$A$10:$D$109,3,FALSE))&amp;" ("&amp;(VLOOKUP(D41,Féminines!$A$10:$D$109,4,FALSE))&amp;")")</f>
      </c>
      <c r="D41" s="105"/>
      <c r="E41" s="111" t="str">
        <f>IF(COUNTIF($D$8:D41,D41)&gt;1,"Doublon"," ")</f>
        <v> </v>
      </c>
      <c r="G41" s="107">
        <f>Féminines!A43</f>
        <v>34</v>
      </c>
      <c r="H41" s="108"/>
      <c r="I41" s="109" t="str">
        <f t="shared" si="7"/>
        <v>Non attribué</v>
      </c>
      <c r="J41" s="100">
        <f>IF(Féminines!B43=0,1,0)</f>
        <v>1</v>
      </c>
      <c r="K41" s="100">
        <f>IF(Féminines!F43="X",0,5)</f>
        <v>5</v>
      </c>
      <c r="L41" s="100">
        <f t="shared" si="8"/>
        <v>6</v>
      </c>
      <c r="M41" s="100">
        <f t="shared" si="9"/>
        <v>0</v>
      </c>
      <c r="N41" s="100">
        <f t="shared" si="10"/>
        <v>50</v>
      </c>
      <c r="O41" s="100">
        <f t="shared" si="11"/>
        <v>56</v>
      </c>
      <c r="P41" s="100"/>
      <c r="Q41" s="100"/>
    </row>
    <row r="42" spans="1:17" ht="12.75">
      <c r="A42" s="103">
        <v>35</v>
      </c>
      <c r="B42" s="104">
        <f t="shared" si="6"/>
      </c>
      <c r="C42" s="104">
        <f>IF(ISBLANK(D42),"",(VLOOKUP(D42,Féminines!$A$10:$D$109,3,FALSE))&amp;" ("&amp;(VLOOKUP(D42,Féminines!$A$10:$D$109,4,FALSE))&amp;")")</f>
      </c>
      <c r="D42" s="105"/>
      <c r="E42" s="111" t="str">
        <f>IF(COUNTIF($D$8:D42,D42)&gt;1,"Doublon"," ")</f>
        <v> </v>
      </c>
      <c r="G42" s="107">
        <f>Féminines!A44</f>
        <v>35</v>
      </c>
      <c r="H42" s="108"/>
      <c r="I42" s="109" t="str">
        <f t="shared" si="7"/>
        <v>Non attribué</v>
      </c>
      <c r="J42" s="100">
        <f>IF(Féminines!B44=0,1,0)</f>
        <v>1</v>
      </c>
      <c r="K42" s="100">
        <f>IF(Féminines!F44="X",0,5)</f>
        <v>5</v>
      </c>
      <c r="L42" s="100">
        <f t="shared" si="8"/>
        <v>6</v>
      </c>
      <c r="M42" s="100">
        <f t="shared" si="9"/>
        <v>0</v>
      </c>
      <c r="N42" s="100">
        <f t="shared" si="10"/>
        <v>50</v>
      </c>
      <c r="O42" s="100">
        <f t="shared" si="11"/>
        <v>56</v>
      </c>
      <c r="P42" s="100"/>
      <c r="Q42" s="100"/>
    </row>
    <row r="43" spans="1:17" ht="12.75">
      <c r="A43" s="103">
        <v>36</v>
      </c>
      <c r="B43" s="104">
        <f t="shared" si="6"/>
      </c>
      <c r="C43" s="104">
        <f>IF(ISBLANK(D43),"",(VLOOKUP(D43,Féminines!$A$10:$D$109,3,FALSE))&amp;" ("&amp;(VLOOKUP(D43,Féminines!$A$10:$D$109,4,FALSE))&amp;")")</f>
      </c>
      <c r="D43" s="105"/>
      <c r="E43" s="111" t="str">
        <f>IF(COUNTIF($D$8:D43,D43)&gt;1,"Doublon"," ")</f>
        <v> </v>
      </c>
      <c r="G43" s="107">
        <f>Féminines!A45</f>
        <v>36</v>
      </c>
      <c r="H43" s="108"/>
      <c r="I43" s="109" t="str">
        <f t="shared" si="7"/>
        <v>Non attribué</v>
      </c>
      <c r="J43" s="100">
        <f>IF(Féminines!B45=0,1,0)</f>
        <v>1</v>
      </c>
      <c r="K43" s="100">
        <f>IF(Féminines!F45="X",0,5)</f>
        <v>5</v>
      </c>
      <c r="L43" s="100">
        <f t="shared" si="8"/>
        <v>6</v>
      </c>
      <c r="M43" s="100">
        <f t="shared" si="9"/>
        <v>0</v>
      </c>
      <c r="N43" s="100">
        <f t="shared" si="10"/>
        <v>50</v>
      </c>
      <c r="O43" s="100">
        <f t="shared" si="11"/>
        <v>56</v>
      </c>
      <c r="P43" s="100"/>
      <c r="Q43" s="100"/>
    </row>
    <row r="44" spans="1:17" ht="12.75">
      <c r="A44" s="103">
        <v>37</v>
      </c>
      <c r="B44" s="104">
        <f t="shared" si="6"/>
      </c>
      <c r="C44" s="104">
        <f>IF(ISBLANK(D44),"",(VLOOKUP(D44,Féminines!$A$10:$D$109,3,FALSE))&amp;" ("&amp;(VLOOKUP(D44,Féminines!$A$10:$D$109,4,FALSE))&amp;")")</f>
      </c>
      <c r="D44" s="105"/>
      <c r="E44" s="111" t="str">
        <f>IF(COUNTIF($D$8:D44,D44)&gt;1,"Doublon"," ")</f>
        <v> </v>
      </c>
      <c r="G44" s="107">
        <f>Féminines!A46</f>
        <v>37</v>
      </c>
      <c r="H44" s="108"/>
      <c r="I44" s="109" t="str">
        <f t="shared" si="7"/>
        <v>Non attribué</v>
      </c>
      <c r="J44" s="100">
        <f>IF(Féminines!B46=0,1,0)</f>
        <v>1</v>
      </c>
      <c r="K44" s="100">
        <f>IF(Féminines!F46="X",0,5)</f>
        <v>5</v>
      </c>
      <c r="L44" s="100">
        <f t="shared" si="8"/>
        <v>6</v>
      </c>
      <c r="M44" s="100">
        <f t="shared" si="9"/>
        <v>0</v>
      </c>
      <c r="N44" s="100">
        <f t="shared" si="10"/>
        <v>50</v>
      </c>
      <c r="O44" s="100">
        <f t="shared" si="11"/>
        <v>56</v>
      </c>
      <c r="P44" s="100"/>
      <c r="Q44" s="100"/>
    </row>
    <row r="45" spans="1:17" ht="12.75">
      <c r="A45" s="103">
        <v>38</v>
      </c>
      <c r="B45" s="104">
        <f t="shared" si="6"/>
      </c>
      <c r="C45" s="104">
        <f>IF(ISBLANK(D45),"",(VLOOKUP(D45,Féminines!$A$10:$D$109,3,FALSE))&amp;" ("&amp;(VLOOKUP(D45,Féminines!$A$10:$D$109,4,FALSE))&amp;")")</f>
      </c>
      <c r="D45" s="105"/>
      <c r="E45" s="111" t="str">
        <f>IF(COUNTIF($D$8:D45,D45)&gt;1,"Doublon"," ")</f>
        <v> </v>
      </c>
      <c r="G45" s="107">
        <f>Féminines!A47</f>
        <v>38</v>
      </c>
      <c r="H45" s="108"/>
      <c r="I45" s="109" t="str">
        <f t="shared" si="7"/>
        <v>Non attribué</v>
      </c>
      <c r="J45" s="100">
        <f>IF(Féminines!B47=0,1,0)</f>
        <v>1</v>
      </c>
      <c r="K45" s="100">
        <f>IF(Féminines!F47="X",0,5)</f>
        <v>5</v>
      </c>
      <c r="L45" s="100">
        <f t="shared" si="8"/>
        <v>6</v>
      </c>
      <c r="M45" s="100">
        <f t="shared" si="9"/>
        <v>0</v>
      </c>
      <c r="N45" s="100">
        <f t="shared" si="10"/>
        <v>50</v>
      </c>
      <c r="O45" s="100">
        <f t="shared" si="11"/>
        <v>56</v>
      </c>
      <c r="P45" s="100"/>
      <c r="Q45" s="100"/>
    </row>
    <row r="46" spans="1:17" ht="12.75">
      <c r="A46" s="103">
        <v>39</v>
      </c>
      <c r="B46" s="104">
        <f t="shared" si="6"/>
      </c>
      <c r="C46" s="104">
        <f>IF(ISBLANK(D46),"",(VLOOKUP(D46,Féminines!$A$10:$D$109,3,FALSE))&amp;" ("&amp;(VLOOKUP(D46,Féminines!$A$10:$D$109,4,FALSE))&amp;")")</f>
      </c>
      <c r="D46" s="105"/>
      <c r="E46" s="111" t="str">
        <f>IF(COUNTIF($D$8:D46,D46)&gt;1,"Doublon"," ")</f>
        <v> </v>
      </c>
      <c r="G46" s="107">
        <f>Féminines!A48</f>
        <v>39</v>
      </c>
      <c r="H46" s="108"/>
      <c r="I46" s="109" t="str">
        <f t="shared" si="7"/>
        <v>Non attribué</v>
      </c>
      <c r="J46" s="100">
        <f>IF(Féminines!B48=0,1,0)</f>
        <v>1</v>
      </c>
      <c r="K46" s="100">
        <f>IF(Féminines!F48="X",0,5)</f>
        <v>5</v>
      </c>
      <c r="L46" s="100">
        <f t="shared" si="8"/>
        <v>6</v>
      </c>
      <c r="M46" s="100">
        <f t="shared" si="9"/>
        <v>0</v>
      </c>
      <c r="N46" s="100">
        <f t="shared" si="10"/>
        <v>50</v>
      </c>
      <c r="O46" s="100">
        <f t="shared" si="11"/>
        <v>56</v>
      </c>
      <c r="P46" s="100"/>
      <c r="Q46" s="100"/>
    </row>
    <row r="47" spans="1:17" ht="12.75">
      <c r="A47" s="103">
        <v>40</v>
      </c>
      <c r="B47" s="104">
        <f t="shared" si="6"/>
      </c>
      <c r="C47" s="104">
        <f>IF(ISBLANK(D47),"",(VLOOKUP(D47,Féminines!$A$10:$D$109,3,FALSE))&amp;" ("&amp;(VLOOKUP(D47,Féminines!$A$10:$D$109,4,FALSE))&amp;")")</f>
      </c>
      <c r="D47" s="105"/>
      <c r="E47" s="111" t="str">
        <f>IF(COUNTIF($D$8:D47,D47)&gt;1,"Doublon"," ")</f>
        <v> </v>
      </c>
      <c r="G47" s="107">
        <f>Féminines!A49</f>
        <v>40</v>
      </c>
      <c r="H47" s="108"/>
      <c r="I47" s="109" t="str">
        <f t="shared" si="7"/>
        <v>Non attribué</v>
      </c>
      <c r="J47" s="100">
        <f>IF(Féminines!B49=0,1,0)</f>
        <v>1</v>
      </c>
      <c r="K47" s="100">
        <f>IF(Féminines!F49="X",0,5)</f>
        <v>5</v>
      </c>
      <c r="L47" s="100">
        <f t="shared" si="8"/>
        <v>6</v>
      </c>
      <c r="M47" s="100">
        <f t="shared" si="9"/>
        <v>0</v>
      </c>
      <c r="N47" s="100">
        <f t="shared" si="10"/>
        <v>50</v>
      </c>
      <c r="O47" s="100">
        <f t="shared" si="11"/>
        <v>56</v>
      </c>
      <c r="P47" s="100"/>
      <c r="Q47" s="100"/>
    </row>
    <row r="48" spans="1:17" ht="12.75">
      <c r="A48" s="103">
        <v>41</v>
      </c>
      <c r="B48" s="104">
        <f t="shared" si="6"/>
      </c>
      <c r="C48" s="104">
        <f>IF(ISBLANK(D48),"",(VLOOKUP(D48,Féminines!$A$10:$D$109,3,FALSE))&amp;" ("&amp;(VLOOKUP(D48,Féminines!$A$10:$D$109,4,FALSE))&amp;")")</f>
      </c>
      <c r="D48" s="105"/>
      <c r="E48" s="111" t="str">
        <f>IF(COUNTIF($D$8:D48,D48)&gt;1,"Doublon"," ")</f>
        <v> </v>
      </c>
      <c r="G48" s="107">
        <f>Féminines!A50</f>
        <v>41</v>
      </c>
      <c r="H48" s="108"/>
      <c r="I48" s="109" t="str">
        <f t="shared" si="7"/>
        <v>Non attribué</v>
      </c>
      <c r="J48" s="100">
        <f>IF(Féminines!B50=0,1,0)</f>
        <v>1</v>
      </c>
      <c r="K48" s="100">
        <f>IF(Féminines!F50="X",0,5)</f>
        <v>5</v>
      </c>
      <c r="L48" s="100">
        <f t="shared" si="8"/>
        <v>6</v>
      </c>
      <c r="M48" s="100">
        <f t="shared" si="9"/>
        <v>0</v>
      </c>
      <c r="N48" s="100">
        <f t="shared" si="10"/>
        <v>50</v>
      </c>
      <c r="O48" s="100">
        <f t="shared" si="11"/>
        <v>56</v>
      </c>
      <c r="P48" s="100"/>
      <c r="Q48" s="100"/>
    </row>
    <row r="49" spans="1:17" ht="12.75">
      <c r="A49" s="103">
        <v>42</v>
      </c>
      <c r="B49" s="104">
        <f t="shared" si="6"/>
      </c>
      <c r="C49" s="104">
        <f>IF(ISBLANK(D49),"",(VLOOKUP(D49,Féminines!$A$10:$D$109,3,FALSE))&amp;" ("&amp;(VLOOKUP(D49,Féminines!$A$10:$D$109,4,FALSE))&amp;")")</f>
      </c>
      <c r="D49" s="105"/>
      <c r="E49" s="111" t="str">
        <f>IF(COUNTIF($D$8:D49,D49)&gt;1,"Doublon"," ")</f>
        <v> </v>
      </c>
      <c r="G49" s="107">
        <f>Féminines!A51</f>
        <v>42</v>
      </c>
      <c r="H49" s="108"/>
      <c r="I49" s="109" t="str">
        <f t="shared" si="7"/>
        <v>Non attribué</v>
      </c>
      <c r="J49" s="100">
        <f>IF(Féminines!B51=0,1,0)</f>
        <v>1</v>
      </c>
      <c r="K49" s="100">
        <f>IF(Féminines!F51="X",0,5)</f>
        <v>5</v>
      </c>
      <c r="L49" s="100">
        <f t="shared" si="8"/>
        <v>6</v>
      </c>
      <c r="M49" s="100">
        <f t="shared" si="9"/>
        <v>0</v>
      </c>
      <c r="N49" s="100">
        <f t="shared" si="10"/>
        <v>50</v>
      </c>
      <c r="O49" s="100">
        <f t="shared" si="11"/>
        <v>56</v>
      </c>
      <c r="P49" s="100"/>
      <c r="Q49" s="100"/>
    </row>
    <row r="50" spans="1:17" ht="12.75">
      <c r="A50" s="103">
        <v>43</v>
      </c>
      <c r="B50" s="104">
        <f t="shared" si="6"/>
      </c>
      <c r="C50" s="104">
        <f>IF(ISBLANK(D50),"",(VLOOKUP(D50,Féminines!$A$10:$D$109,3,FALSE))&amp;" ("&amp;(VLOOKUP(D50,Féminines!$A$10:$D$109,4,FALSE))&amp;")")</f>
      </c>
      <c r="D50" s="105"/>
      <c r="E50" s="111" t="str">
        <f>IF(COUNTIF($D$8:D50,D50)&gt;1,"Doublon"," ")</f>
        <v> </v>
      </c>
      <c r="G50" s="107">
        <f>Féminines!A52</f>
        <v>43</v>
      </c>
      <c r="H50" s="108"/>
      <c r="I50" s="109" t="str">
        <f t="shared" si="7"/>
        <v>Non attribué</v>
      </c>
      <c r="J50" s="100">
        <f>IF(Féminines!B52=0,1,0)</f>
        <v>1</v>
      </c>
      <c r="K50" s="100">
        <f>IF(Féminines!F52="X",0,5)</f>
        <v>5</v>
      </c>
      <c r="L50" s="100">
        <f t="shared" si="8"/>
        <v>6</v>
      </c>
      <c r="M50" s="100">
        <f t="shared" si="9"/>
        <v>0</v>
      </c>
      <c r="N50" s="100">
        <f t="shared" si="10"/>
        <v>50</v>
      </c>
      <c r="O50" s="100">
        <f t="shared" si="11"/>
        <v>56</v>
      </c>
      <c r="P50" s="100"/>
      <c r="Q50" s="100"/>
    </row>
    <row r="51" spans="1:17" ht="12.75">
      <c r="A51" s="103">
        <v>44</v>
      </c>
      <c r="B51" s="104">
        <f t="shared" si="6"/>
      </c>
      <c r="C51" s="104">
        <f>IF(ISBLANK(D51),"",(VLOOKUP(D51,Féminines!$A$10:$D$109,3,FALSE))&amp;" ("&amp;(VLOOKUP(D51,Féminines!$A$10:$D$109,4,FALSE))&amp;")")</f>
      </c>
      <c r="D51" s="105"/>
      <c r="E51" s="111" t="str">
        <f>IF(COUNTIF($D$8:D51,D51)&gt;1,"Doublon"," ")</f>
        <v> </v>
      </c>
      <c r="G51" s="107">
        <f>Féminines!A53</f>
        <v>44</v>
      </c>
      <c r="H51" s="108"/>
      <c r="I51" s="109" t="str">
        <f t="shared" si="7"/>
        <v>Non attribué</v>
      </c>
      <c r="J51" s="100">
        <f>IF(Féminines!B53=0,1,0)</f>
        <v>1</v>
      </c>
      <c r="K51" s="100">
        <f>IF(Féminines!F53="X",0,5)</f>
        <v>5</v>
      </c>
      <c r="L51" s="100">
        <f t="shared" si="8"/>
        <v>6</v>
      </c>
      <c r="M51" s="100">
        <f t="shared" si="9"/>
        <v>0</v>
      </c>
      <c r="N51" s="100">
        <f t="shared" si="10"/>
        <v>50</v>
      </c>
      <c r="O51" s="100">
        <f t="shared" si="11"/>
        <v>56</v>
      </c>
      <c r="P51" s="100"/>
      <c r="Q51" s="100"/>
    </row>
    <row r="52" spans="1:17" ht="12.75">
      <c r="A52" s="103">
        <v>45</v>
      </c>
      <c r="B52" s="104">
        <f t="shared" si="6"/>
      </c>
      <c r="C52" s="104">
        <f>IF(ISBLANK(D52),"",(VLOOKUP(D52,Féminines!$A$10:$D$109,3,FALSE))&amp;" ("&amp;(VLOOKUP(D52,Féminines!$A$10:$D$109,4,FALSE))&amp;")")</f>
      </c>
      <c r="D52" s="105"/>
      <c r="E52" s="111" t="str">
        <f>IF(COUNTIF($D$8:D52,D52)&gt;1,"Doublon"," ")</f>
        <v> </v>
      </c>
      <c r="G52" s="107">
        <f>Féminines!A54</f>
        <v>45</v>
      </c>
      <c r="H52" s="108"/>
      <c r="I52" s="109" t="str">
        <f t="shared" si="7"/>
        <v>Non attribué</v>
      </c>
      <c r="J52" s="100">
        <f>IF(Féminines!B54=0,1,0)</f>
        <v>1</v>
      </c>
      <c r="K52" s="100">
        <f>IF(Féminines!F54="X",0,5)</f>
        <v>5</v>
      </c>
      <c r="L52" s="100">
        <f t="shared" si="8"/>
        <v>6</v>
      </c>
      <c r="M52" s="100">
        <f t="shared" si="9"/>
        <v>0</v>
      </c>
      <c r="N52" s="100">
        <f t="shared" si="10"/>
        <v>50</v>
      </c>
      <c r="O52" s="100">
        <f t="shared" si="11"/>
        <v>56</v>
      </c>
      <c r="P52" s="100"/>
      <c r="Q52" s="100"/>
    </row>
    <row r="53" spans="1:17" ht="12.75">
      <c r="A53" s="103">
        <v>46</v>
      </c>
      <c r="B53" s="104">
        <f t="shared" si="6"/>
      </c>
      <c r="C53" s="104">
        <f>IF(ISBLANK(D53),"",(VLOOKUP(D53,Féminines!$A$10:$D$109,3,FALSE))&amp;" ("&amp;(VLOOKUP(D53,Féminines!$A$10:$D$109,4,FALSE))&amp;")")</f>
      </c>
      <c r="D53" s="105"/>
      <c r="E53" s="111" t="str">
        <f>IF(COUNTIF($D$8:D53,D53)&gt;1,"Doublon"," ")</f>
        <v> </v>
      </c>
      <c r="G53" s="107">
        <f>Féminines!A55</f>
        <v>46</v>
      </c>
      <c r="H53" s="108"/>
      <c r="I53" s="109" t="str">
        <f t="shared" si="7"/>
        <v>Non attribué</v>
      </c>
      <c r="J53" s="100">
        <f>IF(Féminines!B55=0,1,0)</f>
        <v>1</v>
      </c>
      <c r="K53" s="100">
        <f>IF(Féminines!F55="X",0,5)</f>
        <v>5</v>
      </c>
      <c r="L53" s="100">
        <f t="shared" si="8"/>
        <v>6</v>
      </c>
      <c r="M53" s="100">
        <f t="shared" si="9"/>
        <v>0</v>
      </c>
      <c r="N53" s="100">
        <f t="shared" si="10"/>
        <v>50</v>
      </c>
      <c r="O53" s="100">
        <f t="shared" si="11"/>
        <v>56</v>
      </c>
      <c r="P53" s="100"/>
      <c r="Q53" s="100"/>
    </row>
    <row r="54" spans="1:17" ht="12.75">
      <c r="A54" s="103">
        <v>47</v>
      </c>
      <c r="B54" s="104">
        <f t="shared" si="6"/>
      </c>
      <c r="C54" s="104">
        <f>IF(ISBLANK(D54),"",(VLOOKUP(D54,Féminines!$A$10:$D$109,3,FALSE))&amp;" ("&amp;(VLOOKUP(D54,Féminines!$A$10:$D$109,4,FALSE))&amp;")")</f>
      </c>
      <c r="D54" s="105"/>
      <c r="E54" s="111" t="str">
        <f>IF(COUNTIF($D$8:D54,D54)&gt;1,"Doublon"," ")</f>
        <v> </v>
      </c>
      <c r="G54" s="107">
        <f>Féminines!A56</f>
        <v>47</v>
      </c>
      <c r="H54" s="108"/>
      <c r="I54" s="109" t="str">
        <f t="shared" si="7"/>
        <v>Non attribué</v>
      </c>
      <c r="J54" s="100">
        <f>IF(Féminines!B56=0,1,0)</f>
        <v>1</v>
      </c>
      <c r="K54" s="100">
        <f>IF(Féminines!F56="X",0,5)</f>
        <v>5</v>
      </c>
      <c r="L54" s="100">
        <f t="shared" si="8"/>
        <v>6</v>
      </c>
      <c r="M54" s="100">
        <f t="shared" si="9"/>
        <v>0</v>
      </c>
      <c r="N54" s="100">
        <f t="shared" si="10"/>
        <v>50</v>
      </c>
      <c r="O54" s="100">
        <f t="shared" si="11"/>
        <v>56</v>
      </c>
      <c r="P54" s="100"/>
      <c r="Q54" s="100"/>
    </row>
    <row r="55" spans="1:17" ht="12.75">
      <c r="A55" s="103">
        <v>48</v>
      </c>
      <c r="B55" s="104">
        <f t="shared" si="6"/>
      </c>
      <c r="C55" s="104">
        <f>IF(ISBLANK(D55),"",(VLOOKUP(D55,Féminines!$A$10:$D$109,3,FALSE))&amp;" ("&amp;(VLOOKUP(D55,Féminines!$A$10:$D$109,4,FALSE))&amp;")")</f>
      </c>
      <c r="D55" s="105"/>
      <c r="E55" s="111" t="str">
        <f>IF(COUNTIF($D$8:D55,D55)&gt;1,"Doublon"," ")</f>
        <v> </v>
      </c>
      <c r="G55" s="107">
        <f>Féminines!A57</f>
        <v>48</v>
      </c>
      <c r="H55" s="108"/>
      <c r="I55" s="109" t="str">
        <f t="shared" si="7"/>
        <v>Non attribué</v>
      </c>
      <c r="J55" s="100">
        <f>IF(Féminines!B57=0,1,0)</f>
        <v>1</v>
      </c>
      <c r="K55" s="100">
        <f>IF(Féminines!F57="X",0,5)</f>
        <v>5</v>
      </c>
      <c r="L55" s="100">
        <f t="shared" si="8"/>
        <v>6</v>
      </c>
      <c r="M55" s="100">
        <f t="shared" si="9"/>
        <v>0</v>
      </c>
      <c r="N55" s="100">
        <f t="shared" si="10"/>
        <v>50</v>
      </c>
      <c r="O55" s="100">
        <f t="shared" si="11"/>
        <v>56</v>
      </c>
      <c r="P55" s="100"/>
      <c r="Q55" s="100"/>
    </row>
    <row r="56" spans="1:17" ht="12.75">
      <c r="A56" s="103">
        <v>49</v>
      </c>
      <c r="B56" s="104">
        <f t="shared" si="6"/>
      </c>
      <c r="C56" s="104">
        <f>IF(ISBLANK(D56),"",(VLOOKUP(D56,Féminines!$A$10:$D$109,3,FALSE))&amp;" ("&amp;(VLOOKUP(D56,Féminines!$A$10:$D$109,4,FALSE))&amp;")")</f>
      </c>
      <c r="D56" s="105"/>
      <c r="E56" s="111" t="str">
        <f>IF(COUNTIF($D$8:D56,D56)&gt;1,"Doublon"," ")</f>
        <v> </v>
      </c>
      <c r="G56" s="107">
        <f>Féminines!A58</f>
        <v>49</v>
      </c>
      <c r="H56" s="108"/>
      <c r="I56" s="109" t="str">
        <f t="shared" si="7"/>
        <v>Non attribué</v>
      </c>
      <c r="J56" s="100">
        <f>IF(Féminines!B58=0,1,0)</f>
        <v>1</v>
      </c>
      <c r="K56" s="100">
        <f>IF(Féminines!F58="X",0,5)</f>
        <v>5</v>
      </c>
      <c r="L56" s="100">
        <f t="shared" si="8"/>
        <v>6</v>
      </c>
      <c r="M56" s="100">
        <f t="shared" si="9"/>
        <v>0</v>
      </c>
      <c r="N56" s="100">
        <f t="shared" si="10"/>
        <v>50</v>
      </c>
      <c r="O56" s="100">
        <f t="shared" si="11"/>
        <v>56</v>
      </c>
      <c r="P56" s="100"/>
      <c r="Q56" s="100"/>
    </row>
    <row r="57" spans="1:17" ht="12.75">
      <c r="A57" s="103">
        <v>50</v>
      </c>
      <c r="B57" s="104">
        <f t="shared" si="6"/>
      </c>
      <c r="C57" s="104">
        <f>IF(ISBLANK(D57),"",(VLOOKUP(D57,Féminines!$A$10:$D$109,3,FALSE))&amp;" ("&amp;(VLOOKUP(D57,Féminines!$A$10:$D$109,4,FALSE))&amp;")")</f>
      </c>
      <c r="D57" s="105"/>
      <c r="E57" s="111" t="str">
        <f>IF(COUNTIF($D$8:D57,D57)&gt;1,"Doublon"," ")</f>
        <v> </v>
      </c>
      <c r="G57" s="107">
        <f>Féminines!A59</f>
        <v>50</v>
      </c>
      <c r="H57" s="108"/>
      <c r="I57" s="109" t="str">
        <f t="shared" si="7"/>
        <v>Non attribué</v>
      </c>
      <c r="J57" s="100">
        <f>IF(Féminines!B59=0,1,0)</f>
        <v>1</v>
      </c>
      <c r="K57" s="100">
        <f>IF(Féminines!F59="X",0,5)</f>
        <v>5</v>
      </c>
      <c r="L57" s="100">
        <f t="shared" si="8"/>
        <v>6</v>
      </c>
      <c r="M57" s="100">
        <f t="shared" si="9"/>
        <v>0</v>
      </c>
      <c r="N57" s="100">
        <f t="shared" si="10"/>
        <v>50</v>
      </c>
      <c r="O57" s="100">
        <f t="shared" si="11"/>
        <v>56</v>
      </c>
      <c r="P57" s="100"/>
      <c r="Q57" s="100"/>
    </row>
    <row r="58" spans="1:17" ht="12.75">
      <c r="A58" s="103">
        <v>51</v>
      </c>
      <c r="B58" s="104">
        <f t="shared" si="6"/>
      </c>
      <c r="C58" s="104">
        <f>IF(ISBLANK(D58),"",(VLOOKUP(D58,Féminines!$A$10:$D$109,3,FALSE))&amp;" ("&amp;(VLOOKUP(D58,Féminines!$A$10:$D$109,4,FALSE))&amp;")")</f>
      </c>
      <c r="D58" s="105"/>
      <c r="E58" s="111" t="str">
        <f>IF(COUNTIF($D$8:D58,D58)&gt;1,"Doublon"," ")</f>
        <v> </v>
      </c>
      <c r="G58" s="107">
        <f>Féminines!A60</f>
        <v>51</v>
      </c>
      <c r="H58" s="108"/>
      <c r="I58" s="109" t="str">
        <f t="shared" si="7"/>
        <v>Non attribué</v>
      </c>
      <c r="J58" s="100">
        <f>IF(Féminines!B60=0,1,0)</f>
        <v>1</v>
      </c>
      <c r="K58" s="100">
        <f>IF(Féminines!F60="X",0,5)</f>
        <v>5</v>
      </c>
      <c r="L58" s="100">
        <f t="shared" si="8"/>
        <v>6</v>
      </c>
      <c r="M58" s="100">
        <f t="shared" si="9"/>
        <v>0</v>
      </c>
      <c r="N58" s="100">
        <f t="shared" si="10"/>
        <v>50</v>
      </c>
      <c r="O58" s="100">
        <f t="shared" si="11"/>
        <v>56</v>
      </c>
      <c r="P58" s="100"/>
      <c r="Q58" s="100"/>
    </row>
    <row r="59" spans="1:17" ht="12.75">
      <c r="A59" s="103">
        <v>52</v>
      </c>
      <c r="B59" s="104">
        <f t="shared" si="6"/>
      </c>
      <c r="C59" s="104">
        <f>IF(ISBLANK(D59),"",(VLOOKUP(D59,Féminines!$A$10:$D$109,3,FALSE))&amp;" ("&amp;(VLOOKUP(D59,Féminines!$A$10:$D$109,4,FALSE))&amp;")")</f>
      </c>
      <c r="D59" s="105"/>
      <c r="E59" s="111" t="str">
        <f>IF(COUNTIF($D$8:D59,D59)&gt;1,"Doublon"," ")</f>
        <v> </v>
      </c>
      <c r="G59" s="107">
        <f>Féminines!A61</f>
        <v>52</v>
      </c>
      <c r="H59" s="108"/>
      <c r="I59" s="109" t="str">
        <f t="shared" si="7"/>
        <v>Non attribué</v>
      </c>
      <c r="J59" s="100">
        <f>IF(Féminines!B61=0,1,0)</f>
        <v>1</v>
      </c>
      <c r="K59" s="100">
        <f>IF(Féminines!F61="X",0,5)</f>
        <v>5</v>
      </c>
      <c r="L59" s="100">
        <f t="shared" si="8"/>
        <v>6</v>
      </c>
      <c r="M59" s="100">
        <f t="shared" si="9"/>
        <v>0</v>
      </c>
      <c r="N59" s="100">
        <f t="shared" si="10"/>
        <v>50</v>
      </c>
      <c r="O59" s="100">
        <f t="shared" si="11"/>
        <v>56</v>
      </c>
      <c r="P59" s="100"/>
      <c r="Q59" s="100"/>
    </row>
    <row r="60" spans="1:17" ht="12.75">
      <c r="A60" s="103">
        <v>53</v>
      </c>
      <c r="B60" s="104">
        <f t="shared" si="6"/>
      </c>
      <c r="C60" s="104">
        <f>IF(ISBLANK(D60),"",(VLOOKUP(D60,Féminines!$A$10:$D$109,3,FALSE))&amp;" ("&amp;(VLOOKUP(D60,Féminines!$A$10:$D$109,4,FALSE))&amp;")")</f>
      </c>
      <c r="D60" s="105"/>
      <c r="E60" s="111" t="str">
        <f>IF(COUNTIF($D$8:D60,D60)&gt;1,"Doublon"," ")</f>
        <v> </v>
      </c>
      <c r="G60" s="107">
        <f>Féminines!A62</f>
        <v>53</v>
      </c>
      <c r="H60" s="108"/>
      <c r="I60" s="109" t="str">
        <f t="shared" si="7"/>
        <v>Non attribué</v>
      </c>
      <c r="J60" s="100">
        <f>IF(Féminines!B62=0,1,0)</f>
        <v>1</v>
      </c>
      <c r="K60" s="100">
        <f>IF(Féminines!F62="X",0,5)</f>
        <v>5</v>
      </c>
      <c r="L60" s="100">
        <f t="shared" si="8"/>
        <v>6</v>
      </c>
      <c r="M60" s="100">
        <f t="shared" si="9"/>
        <v>0</v>
      </c>
      <c r="N60" s="100">
        <f t="shared" si="10"/>
        <v>50</v>
      </c>
      <c r="O60" s="100">
        <f t="shared" si="11"/>
        <v>56</v>
      </c>
      <c r="P60" s="100"/>
      <c r="Q60" s="100"/>
    </row>
    <row r="61" spans="1:17" ht="12.75">
      <c r="A61" s="103">
        <v>54</v>
      </c>
      <c r="B61" s="104">
        <f t="shared" si="6"/>
      </c>
      <c r="C61" s="104">
        <f>IF(ISBLANK(D61),"",(VLOOKUP(D61,Féminines!$A$10:$D$109,3,FALSE))&amp;" ("&amp;(VLOOKUP(D61,Féminines!$A$10:$D$109,4,FALSE))&amp;")")</f>
      </c>
      <c r="D61" s="105"/>
      <c r="E61" s="111" t="str">
        <f>IF(COUNTIF($D$8:D61,D61)&gt;1,"Doublon"," ")</f>
        <v> </v>
      </c>
      <c r="G61" s="107">
        <f>Féminines!A63</f>
        <v>54</v>
      </c>
      <c r="H61" s="108"/>
      <c r="I61" s="109" t="str">
        <f t="shared" si="7"/>
        <v>Non attribué</v>
      </c>
      <c r="J61" s="100">
        <f>IF(Féminines!B63=0,1,0)</f>
        <v>1</v>
      </c>
      <c r="K61" s="100">
        <f>IF(Féminines!F63="X",0,5)</f>
        <v>5</v>
      </c>
      <c r="L61" s="100">
        <f t="shared" si="8"/>
        <v>6</v>
      </c>
      <c r="M61" s="100">
        <f t="shared" si="9"/>
        <v>0</v>
      </c>
      <c r="N61" s="100">
        <f t="shared" si="10"/>
        <v>50</v>
      </c>
      <c r="O61" s="100">
        <f t="shared" si="11"/>
        <v>56</v>
      </c>
      <c r="P61" s="100"/>
      <c r="Q61" s="100"/>
    </row>
    <row r="62" spans="1:17" ht="12.75">
      <c r="A62" s="103">
        <v>55</v>
      </c>
      <c r="B62" s="104">
        <f t="shared" si="6"/>
      </c>
      <c r="C62" s="104">
        <f>IF(ISBLANK(D62),"",(VLOOKUP(D62,Féminines!$A$10:$D$109,3,FALSE))&amp;" ("&amp;(VLOOKUP(D62,Féminines!$A$10:$D$109,4,FALSE))&amp;")")</f>
      </c>
      <c r="D62" s="105"/>
      <c r="E62" s="111" t="str">
        <f>IF(COUNTIF($D$8:D62,D62)&gt;1,"Doublon"," ")</f>
        <v> </v>
      </c>
      <c r="G62" s="107">
        <f>Féminines!A64</f>
        <v>55</v>
      </c>
      <c r="H62" s="108"/>
      <c r="I62" s="109" t="str">
        <f t="shared" si="7"/>
        <v>Non attribué</v>
      </c>
      <c r="J62" s="100">
        <f>IF(Féminines!B64=0,1,0)</f>
        <v>1</v>
      </c>
      <c r="K62" s="100">
        <f>IF(Féminines!F64="X",0,5)</f>
        <v>5</v>
      </c>
      <c r="L62" s="100">
        <f t="shared" si="8"/>
        <v>6</v>
      </c>
      <c r="M62" s="100">
        <f t="shared" si="9"/>
        <v>0</v>
      </c>
      <c r="N62" s="100">
        <f t="shared" si="10"/>
        <v>50</v>
      </c>
      <c r="O62" s="100">
        <f t="shared" si="11"/>
        <v>56</v>
      </c>
      <c r="P62" s="100"/>
      <c r="Q62" s="100"/>
    </row>
    <row r="63" spans="1:17" ht="12.75">
      <c r="A63" s="103">
        <v>56</v>
      </c>
      <c r="B63" s="104">
        <f t="shared" si="6"/>
      </c>
      <c r="C63" s="104">
        <f>IF(ISBLANK(D63),"",(VLOOKUP(D63,Féminines!$A$10:$D$109,3,FALSE))&amp;" ("&amp;(VLOOKUP(D63,Féminines!$A$10:$D$109,4,FALSE))&amp;")")</f>
      </c>
      <c r="D63" s="105"/>
      <c r="E63" s="111" t="str">
        <f>IF(COUNTIF($D$8:D63,D63)&gt;1,"Doublon"," ")</f>
        <v> </v>
      </c>
      <c r="G63" s="107">
        <f>Féminines!A65</f>
        <v>56</v>
      </c>
      <c r="H63" s="108"/>
      <c r="I63" s="109" t="str">
        <f t="shared" si="7"/>
        <v>Non attribué</v>
      </c>
      <c r="J63" s="100">
        <f>IF(Féminines!B65=0,1,0)</f>
        <v>1</v>
      </c>
      <c r="K63" s="100">
        <f>IF(Féminines!F65="X",0,5)</f>
        <v>5</v>
      </c>
      <c r="L63" s="100">
        <f t="shared" si="8"/>
        <v>6</v>
      </c>
      <c r="M63" s="100">
        <f t="shared" si="9"/>
        <v>0</v>
      </c>
      <c r="N63" s="100">
        <f t="shared" si="10"/>
        <v>50</v>
      </c>
      <c r="O63" s="100">
        <f t="shared" si="11"/>
        <v>56</v>
      </c>
      <c r="P63" s="100"/>
      <c r="Q63" s="100"/>
    </row>
    <row r="64" spans="1:17" ht="12.75">
      <c r="A64" s="103">
        <v>57</v>
      </c>
      <c r="B64" s="104">
        <f t="shared" si="6"/>
      </c>
      <c r="C64" s="104">
        <f>IF(ISBLANK(D64),"",(VLOOKUP(D64,Féminines!$A$10:$D$109,3,FALSE))&amp;" ("&amp;(VLOOKUP(D64,Féminines!$A$10:$D$109,4,FALSE))&amp;")")</f>
      </c>
      <c r="D64" s="105"/>
      <c r="E64" s="111" t="str">
        <f>IF(COUNTIF($D$8:D64,D64)&gt;1,"Doublon"," ")</f>
        <v> </v>
      </c>
      <c r="G64" s="107">
        <f>Féminines!A66</f>
        <v>57</v>
      </c>
      <c r="H64" s="108"/>
      <c r="I64" s="109" t="str">
        <f t="shared" si="7"/>
        <v>Non attribué</v>
      </c>
      <c r="J64" s="100">
        <f>IF(Féminines!B66=0,1,0)</f>
        <v>1</v>
      </c>
      <c r="K64" s="100">
        <f>IF(Féminines!F66="X",0,5)</f>
        <v>5</v>
      </c>
      <c r="L64" s="100">
        <f t="shared" si="8"/>
        <v>6</v>
      </c>
      <c r="M64" s="100">
        <f t="shared" si="9"/>
        <v>0</v>
      </c>
      <c r="N64" s="100">
        <f t="shared" si="10"/>
        <v>50</v>
      </c>
      <c r="O64" s="100">
        <f t="shared" si="11"/>
        <v>56</v>
      </c>
      <c r="P64" s="100"/>
      <c r="Q64" s="100"/>
    </row>
    <row r="65" spans="1:17" ht="12.75">
      <c r="A65" s="103">
        <v>58</v>
      </c>
      <c r="B65" s="104">
        <f t="shared" si="6"/>
      </c>
      <c r="C65" s="104">
        <f>IF(ISBLANK(D65),"",(VLOOKUP(D65,Féminines!$A$10:$D$109,3,FALSE))&amp;" ("&amp;(VLOOKUP(D65,Féminines!$A$10:$D$109,4,FALSE))&amp;")")</f>
      </c>
      <c r="D65" s="105"/>
      <c r="E65" s="111" t="str">
        <f>IF(COUNTIF($D$8:D65,D65)&gt;1,"Doublon"," ")</f>
        <v> </v>
      </c>
      <c r="G65" s="107">
        <f>Féminines!A67</f>
        <v>58</v>
      </c>
      <c r="H65" s="108"/>
      <c r="I65" s="109" t="str">
        <f t="shared" si="7"/>
        <v>Non attribué</v>
      </c>
      <c r="J65" s="100">
        <f>IF(Féminines!B67=0,1,0)</f>
        <v>1</v>
      </c>
      <c r="K65" s="100">
        <f>IF(Féminines!F67="X",0,5)</f>
        <v>5</v>
      </c>
      <c r="L65" s="100">
        <f t="shared" si="8"/>
        <v>6</v>
      </c>
      <c r="M65" s="100">
        <f t="shared" si="9"/>
        <v>0</v>
      </c>
      <c r="N65" s="100">
        <f t="shared" si="10"/>
        <v>50</v>
      </c>
      <c r="O65" s="100">
        <f t="shared" si="11"/>
        <v>56</v>
      </c>
      <c r="P65" s="100"/>
      <c r="Q65" s="100"/>
    </row>
    <row r="66" spans="1:17" ht="12.75">
      <c r="A66" s="103">
        <v>59</v>
      </c>
      <c r="B66" s="104">
        <f t="shared" si="6"/>
      </c>
      <c r="C66" s="104">
        <f>IF(ISBLANK(D66),"",(VLOOKUP(D66,Féminines!$A$10:$D$109,3,FALSE))&amp;" ("&amp;(VLOOKUP(D66,Féminines!$A$10:$D$109,4,FALSE))&amp;")")</f>
      </c>
      <c r="D66" s="105"/>
      <c r="E66" s="111" t="str">
        <f>IF(COUNTIF($D$8:D66,D66)&gt;1,"Doublon"," ")</f>
        <v> </v>
      </c>
      <c r="G66" s="107">
        <f>Féminines!A68</f>
        <v>59</v>
      </c>
      <c r="H66" s="108"/>
      <c r="I66" s="109" t="str">
        <f t="shared" si="7"/>
        <v>Non attribué</v>
      </c>
      <c r="J66" s="100">
        <f>IF(Féminines!B68=0,1,0)</f>
        <v>1</v>
      </c>
      <c r="K66" s="100">
        <f>IF(Féminines!F68="X",0,5)</f>
        <v>5</v>
      </c>
      <c r="L66" s="100">
        <f t="shared" si="8"/>
        <v>6</v>
      </c>
      <c r="M66" s="100">
        <f t="shared" si="9"/>
        <v>0</v>
      </c>
      <c r="N66" s="100">
        <f t="shared" si="10"/>
        <v>50</v>
      </c>
      <c r="O66" s="100">
        <f t="shared" si="11"/>
        <v>56</v>
      </c>
      <c r="P66" s="100"/>
      <c r="Q66" s="100"/>
    </row>
    <row r="67" spans="1:17" ht="12.75">
      <c r="A67" s="103">
        <v>60</v>
      </c>
      <c r="B67" s="104">
        <f t="shared" si="6"/>
      </c>
      <c r="C67" s="104">
        <f>IF(ISBLANK(D67),"",(VLOOKUP(D67,Féminines!$A$10:$D$109,3,FALSE))&amp;" ("&amp;(VLOOKUP(D67,Féminines!$A$10:$D$109,4,FALSE))&amp;")")</f>
      </c>
      <c r="D67" s="105"/>
      <c r="E67" s="111" t="str">
        <f>IF(COUNTIF($D$8:D67,D67)&gt;1,"Doublon"," ")</f>
        <v> </v>
      </c>
      <c r="G67" s="107">
        <f>Féminines!A69</f>
        <v>60</v>
      </c>
      <c r="H67" s="108"/>
      <c r="I67" s="109" t="str">
        <f t="shared" si="7"/>
        <v>Non attribué</v>
      </c>
      <c r="J67" s="100">
        <f>IF(Féminines!B69=0,1,0)</f>
        <v>1</v>
      </c>
      <c r="K67" s="100">
        <f>IF(Féminines!F69="X",0,5)</f>
        <v>5</v>
      </c>
      <c r="L67" s="100">
        <f t="shared" si="8"/>
        <v>6</v>
      </c>
      <c r="M67" s="100">
        <f t="shared" si="9"/>
        <v>0</v>
      </c>
      <c r="N67" s="100">
        <f t="shared" si="10"/>
        <v>50</v>
      </c>
      <c r="O67" s="100">
        <f t="shared" si="11"/>
        <v>56</v>
      </c>
      <c r="P67" s="100"/>
      <c r="Q67" s="100"/>
    </row>
    <row r="68" spans="1:17" ht="12.75">
      <c r="A68" s="103">
        <v>61</v>
      </c>
      <c r="B68" s="104">
        <f t="shared" si="6"/>
      </c>
      <c r="C68" s="104">
        <f>IF(ISBLANK(D68),"",(VLOOKUP(D68,Féminines!$A$10:$D$109,3,FALSE))&amp;" ("&amp;(VLOOKUP(D68,Féminines!$A$10:$D$109,4,FALSE))&amp;")")</f>
      </c>
      <c r="D68" s="105"/>
      <c r="E68" s="111" t="str">
        <f>IF(COUNTIF($D$8:D68,D68)&gt;1,"Doublon"," ")</f>
        <v> </v>
      </c>
      <c r="G68" s="107">
        <f>Féminines!A70</f>
        <v>61</v>
      </c>
      <c r="H68" s="108"/>
      <c r="I68" s="109" t="str">
        <f t="shared" si="7"/>
        <v>Non attribué</v>
      </c>
      <c r="J68" s="100">
        <f>IF(Féminines!B70=0,1,0)</f>
        <v>1</v>
      </c>
      <c r="K68" s="100">
        <f>IF(Féminines!F70="X",0,5)</f>
        <v>5</v>
      </c>
      <c r="L68" s="100">
        <f t="shared" si="8"/>
        <v>6</v>
      </c>
      <c r="M68" s="100">
        <f t="shared" si="9"/>
        <v>0</v>
      </c>
      <c r="N68" s="100">
        <f t="shared" si="10"/>
        <v>50</v>
      </c>
      <c r="O68" s="100">
        <f t="shared" si="11"/>
        <v>56</v>
      </c>
      <c r="P68" s="100"/>
      <c r="Q68" s="100"/>
    </row>
    <row r="69" spans="1:17" ht="12.75">
      <c r="A69" s="103">
        <v>62</v>
      </c>
      <c r="B69" s="104">
        <f t="shared" si="6"/>
      </c>
      <c r="C69" s="104">
        <f>IF(ISBLANK(D69),"",(VLOOKUP(D69,Féminines!$A$10:$D$109,3,FALSE))&amp;" ("&amp;(VLOOKUP(D69,Féminines!$A$10:$D$109,4,FALSE))&amp;")")</f>
      </c>
      <c r="D69" s="105"/>
      <c r="E69" s="111" t="str">
        <f>IF(COUNTIF($D$8:D69,D69)&gt;1,"Doublon"," ")</f>
        <v> </v>
      </c>
      <c r="G69" s="107">
        <f>Féminines!A71</f>
        <v>62</v>
      </c>
      <c r="H69" s="108"/>
      <c r="I69" s="109" t="str">
        <f t="shared" si="7"/>
        <v>Non attribué</v>
      </c>
      <c r="J69" s="100">
        <f>IF(Féminines!B71=0,1,0)</f>
        <v>1</v>
      </c>
      <c r="K69" s="100">
        <f>IF(Féminines!F71="X",0,5)</f>
        <v>5</v>
      </c>
      <c r="L69" s="100">
        <f t="shared" si="8"/>
        <v>6</v>
      </c>
      <c r="M69" s="100">
        <f t="shared" si="9"/>
        <v>0</v>
      </c>
      <c r="N69" s="100">
        <f t="shared" si="10"/>
        <v>50</v>
      </c>
      <c r="O69" s="100">
        <f t="shared" si="11"/>
        <v>56</v>
      </c>
      <c r="P69" s="100"/>
      <c r="Q69" s="100"/>
    </row>
    <row r="70" spans="1:17" ht="12.75">
      <c r="A70" s="103">
        <v>63</v>
      </c>
      <c r="B70" s="104">
        <f t="shared" si="6"/>
      </c>
      <c r="C70" s="104">
        <f>IF(ISBLANK(D70),"",(VLOOKUP(D70,Féminines!$A$10:$D$109,3,FALSE))&amp;" ("&amp;(VLOOKUP(D70,Féminines!$A$10:$D$109,4,FALSE))&amp;")")</f>
      </c>
      <c r="D70" s="105"/>
      <c r="E70" s="111" t="str">
        <f>IF(COUNTIF($D$8:D70,D70)&gt;1,"Doublon"," ")</f>
        <v> </v>
      </c>
      <c r="G70" s="107">
        <f>Féminines!A72</f>
        <v>63</v>
      </c>
      <c r="H70" s="108"/>
      <c r="I70" s="109" t="str">
        <f t="shared" si="7"/>
        <v>Non attribué</v>
      </c>
      <c r="J70" s="100">
        <f>IF(Féminines!B72=0,1,0)</f>
        <v>1</v>
      </c>
      <c r="K70" s="100">
        <f>IF(Féminines!F72="X",0,5)</f>
        <v>5</v>
      </c>
      <c r="L70" s="100">
        <f t="shared" si="8"/>
        <v>6</v>
      </c>
      <c r="M70" s="100">
        <f t="shared" si="9"/>
        <v>0</v>
      </c>
      <c r="N70" s="100">
        <f t="shared" si="10"/>
        <v>50</v>
      </c>
      <c r="O70" s="100">
        <f t="shared" si="11"/>
        <v>56</v>
      </c>
      <c r="P70" s="100"/>
      <c r="Q70" s="100"/>
    </row>
    <row r="71" spans="1:17" ht="12.75">
      <c r="A71" s="103">
        <v>64</v>
      </c>
      <c r="B71" s="104">
        <f t="shared" si="6"/>
      </c>
      <c r="C71" s="104">
        <f>IF(ISBLANK(D71),"",(VLOOKUP(D71,Féminines!$A$10:$D$109,3,FALSE))&amp;" ("&amp;(VLOOKUP(D71,Féminines!$A$10:$D$109,4,FALSE))&amp;")")</f>
      </c>
      <c r="D71" s="105"/>
      <c r="E71" s="111" t="str">
        <f>IF(COUNTIF($D$8:D71,D71)&gt;1,"Doublon"," ")</f>
        <v> </v>
      </c>
      <c r="G71" s="107">
        <f>Féminines!A73</f>
        <v>64</v>
      </c>
      <c r="H71" s="108"/>
      <c r="I71" s="109" t="str">
        <f t="shared" si="7"/>
        <v>Non attribué</v>
      </c>
      <c r="J71" s="100">
        <f>IF(Féminines!B73=0,1,0)</f>
        <v>1</v>
      </c>
      <c r="K71" s="100">
        <f>IF(Féminines!F73="X",0,5)</f>
        <v>5</v>
      </c>
      <c r="L71" s="100">
        <f t="shared" si="8"/>
        <v>6</v>
      </c>
      <c r="M71" s="100">
        <f t="shared" si="9"/>
        <v>0</v>
      </c>
      <c r="N71" s="100">
        <f t="shared" si="10"/>
        <v>50</v>
      </c>
      <c r="O71" s="100">
        <f t="shared" si="11"/>
        <v>56</v>
      </c>
      <c r="P71" s="100"/>
      <c r="Q71" s="100"/>
    </row>
    <row r="72" spans="1:17" ht="12.75">
      <c r="A72" s="103">
        <v>65</v>
      </c>
      <c r="B72" s="104">
        <f aca="true" t="shared" si="12" ref="B72:B107">IF(ISBLANK(D72),"",VLOOKUP(D72,Feminines_Resultats_7,2,FALSE))</f>
      </c>
      <c r="C72" s="104">
        <f>IF(ISBLANK(D72),"",(VLOOKUP(D72,Féminines!$A$10:$D$109,3,FALSE))&amp;" ("&amp;(VLOOKUP(D72,Féminines!$A$10:$D$109,4,FALSE))&amp;")")</f>
      </c>
      <c r="D72" s="105"/>
      <c r="E72" s="111" t="str">
        <f>IF(COUNTIF($D$8:D72,D72)&gt;1,"Doublon"," ")</f>
        <v> </v>
      </c>
      <c r="G72" s="107">
        <f>Féminines!A74</f>
        <v>65</v>
      </c>
      <c r="H72" s="108"/>
      <c r="I72" s="109" t="str">
        <f aca="true" t="shared" si="13" ref="I72:I107">VLOOKUP($O$8:$O$107,$Q$8:$R$16,2,FALSE)</f>
        <v>Non attribué</v>
      </c>
      <c r="J72" s="100">
        <f>IF(Féminines!B74=0,1,0)</f>
        <v>1</v>
      </c>
      <c r="K72" s="100">
        <f>IF(Féminines!F74="X",0,5)</f>
        <v>5</v>
      </c>
      <c r="L72" s="100">
        <f aca="true" t="shared" si="14" ref="L72:L103">J72+K72</f>
        <v>6</v>
      </c>
      <c r="M72" s="100">
        <f aca="true" t="shared" si="15" ref="M72:M107">IF(SUM(J72:K72)=0,10,0)</f>
        <v>0</v>
      </c>
      <c r="N72" s="100">
        <f aca="true" t="shared" si="16" ref="N72:N103">IF(M72=10,COUNTIF($D$8:$D$107,G72),50)</f>
        <v>50</v>
      </c>
      <c r="O72" s="100">
        <f aca="true" t="shared" si="17" ref="O72:O103">L72+M72+N72</f>
        <v>56</v>
      </c>
      <c r="P72" s="100"/>
      <c r="Q72" s="100"/>
    </row>
    <row r="73" spans="1:17" ht="12.75">
      <c r="A73" s="103">
        <v>66</v>
      </c>
      <c r="B73" s="104">
        <f t="shared" si="12"/>
      </c>
      <c r="C73" s="104">
        <f>IF(ISBLANK(D73),"",(VLOOKUP(D73,Féminines!$A$10:$D$109,3,FALSE))&amp;" ("&amp;(VLOOKUP(D73,Féminines!$A$10:$D$109,4,FALSE))&amp;")")</f>
      </c>
      <c r="D73" s="105"/>
      <c r="E73" s="111" t="str">
        <f>IF(COUNTIF($D$8:D73,D73)&gt;1,"Doublon"," ")</f>
        <v> </v>
      </c>
      <c r="G73" s="107">
        <f>Féminines!A75</f>
        <v>66</v>
      </c>
      <c r="H73" s="108"/>
      <c r="I73" s="109" t="str">
        <f t="shared" si="13"/>
        <v>Non attribué</v>
      </c>
      <c r="J73" s="100">
        <f>IF(Féminines!B75=0,1,0)</f>
        <v>1</v>
      </c>
      <c r="K73" s="100">
        <f>IF(Féminines!F75="X",0,5)</f>
        <v>5</v>
      </c>
      <c r="L73" s="100">
        <f t="shared" si="14"/>
        <v>6</v>
      </c>
      <c r="M73" s="100">
        <f t="shared" si="15"/>
        <v>0</v>
      </c>
      <c r="N73" s="100">
        <f t="shared" si="16"/>
        <v>50</v>
      </c>
      <c r="O73" s="100">
        <f t="shared" si="17"/>
        <v>56</v>
      </c>
      <c r="P73" s="100"/>
      <c r="Q73" s="100"/>
    </row>
    <row r="74" spans="1:17" ht="12.75">
      <c r="A74" s="103">
        <v>67</v>
      </c>
      <c r="B74" s="104">
        <f t="shared" si="12"/>
      </c>
      <c r="C74" s="104">
        <f>IF(ISBLANK(D74),"",(VLOOKUP(D74,Féminines!$A$10:$D$109,3,FALSE))&amp;" ("&amp;(VLOOKUP(D74,Féminines!$A$10:$D$109,4,FALSE))&amp;")")</f>
      </c>
      <c r="D74" s="105"/>
      <c r="E74" s="111" t="str">
        <f>IF(COUNTIF($D$8:D74,D74)&gt;1,"Doublon"," ")</f>
        <v> </v>
      </c>
      <c r="G74" s="107">
        <f>Féminines!A76</f>
        <v>67</v>
      </c>
      <c r="H74" s="108"/>
      <c r="I74" s="109" t="str">
        <f t="shared" si="13"/>
        <v>Non attribué</v>
      </c>
      <c r="J74" s="100">
        <f>IF(Féminines!B76=0,1,0)</f>
        <v>1</v>
      </c>
      <c r="K74" s="100">
        <f>IF(Féminines!F76="X",0,5)</f>
        <v>5</v>
      </c>
      <c r="L74" s="100">
        <f t="shared" si="14"/>
        <v>6</v>
      </c>
      <c r="M74" s="100">
        <f t="shared" si="15"/>
        <v>0</v>
      </c>
      <c r="N74" s="100">
        <f t="shared" si="16"/>
        <v>50</v>
      </c>
      <c r="O74" s="100">
        <f t="shared" si="17"/>
        <v>56</v>
      </c>
      <c r="P74" s="100"/>
      <c r="Q74" s="100"/>
    </row>
    <row r="75" spans="1:17" ht="12.75">
      <c r="A75" s="103">
        <v>68</v>
      </c>
      <c r="B75" s="104">
        <f t="shared" si="12"/>
      </c>
      <c r="C75" s="104">
        <f>IF(ISBLANK(D75),"",(VLOOKUP(D75,Féminines!$A$10:$D$109,3,FALSE))&amp;" ("&amp;(VLOOKUP(D75,Féminines!$A$10:$D$109,4,FALSE))&amp;")")</f>
      </c>
      <c r="D75" s="105"/>
      <c r="E75" s="111" t="str">
        <f>IF(COUNTIF($D$8:D75,D75)&gt;1,"Doublon"," ")</f>
        <v> </v>
      </c>
      <c r="G75" s="107">
        <f>Féminines!A77</f>
        <v>68</v>
      </c>
      <c r="H75" s="108"/>
      <c r="I75" s="109" t="str">
        <f t="shared" si="13"/>
        <v>Non attribué</v>
      </c>
      <c r="J75" s="100">
        <f>IF(Féminines!B77=0,1,0)</f>
        <v>1</v>
      </c>
      <c r="K75" s="100">
        <f>IF(Féminines!F77="X",0,5)</f>
        <v>5</v>
      </c>
      <c r="L75" s="100">
        <f t="shared" si="14"/>
        <v>6</v>
      </c>
      <c r="M75" s="100">
        <f t="shared" si="15"/>
        <v>0</v>
      </c>
      <c r="N75" s="100">
        <f t="shared" si="16"/>
        <v>50</v>
      </c>
      <c r="O75" s="100">
        <f t="shared" si="17"/>
        <v>56</v>
      </c>
      <c r="P75" s="100"/>
      <c r="Q75" s="100"/>
    </row>
    <row r="76" spans="1:17" ht="12.75">
      <c r="A76" s="103">
        <v>69</v>
      </c>
      <c r="B76" s="104">
        <f t="shared" si="12"/>
      </c>
      <c r="C76" s="104">
        <f>IF(ISBLANK(D76),"",(VLOOKUP(D76,Féminines!$A$10:$D$109,3,FALSE))&amp;" ("&amp;(VLOOKUP(D76,Féminines!$A$10:$D$109,4,FALSE))&amp;")")</f>
      </c>
      <c r="D76" s="105"/>
      <c r="E76" s="111" t="str">
        <f>IF(COUNTIF($D$8:D76,D76)&gt;1,"Doublon"," ")</f>
        <v> </v>
      </c>
      <c r="G76" s="107">
        <f>Féminines!A78</f>
        <v>69</v>
      </c>
      <c r="H76" s="108"/>
      <c r="I76" s="109" t="str">
        <f t="shared" si="13"/>
        <v>Non attribué</v>
      </c>
      <c r="J76" s="100">
        <f>IF(Féminines!B78=0,1,0)</f>
        <v>1</v>
      </c>
      <c r="K76" s="100">
        <f>IF(Féminines!F78="X",0,5)</f>
        <v>5</v>
      </c>
      <c r="L76" s="100">
        <f t="shared" si="14"/>
        <v>6</v>
      </c>
      <c r="M76" s="100">
        <f t="shared" si="15"/>
        <v>0</v>
      </c>
      <c r="N76" s="100">
        <f t="shared" si="16"/>
        <v>50</v>
      </c>
      <c r="O76" s="100">
        <f t="shared" si="17"/>
        <v>56</v>
      </c>
      <c r="P76" s="100"/>
      <c r="Q76" s="100"/>
    </row>
    <row r="77" spans="1:17" ht="12.75">
      <c r="A77" s="103">
        <v>70</v>
      </c>
      <c r="B77" s="104">
        <f t="shared" si="12"/>
      </c>
      <c r="C77" s="104">
        <f>IF(ISBLANK(D77),"",(VLOOKUP(D77,Féminines!$A$10:$D$109,3,FALSE))&amp;" ("&amp;(VLOOKUP(D77,Féminines!$A$10:$D$109,4,FALSE))&amp;")")</f>
      </c>
      <c r="D77" s="105"/>
      <c r="E77" s="111" t="str">
        <f>IF(COUNTIF($D$8:D77,D77)&gt;1,"Doublon"," ")</f>
        <v> </v>
      </c>
      <c r="G77" s="107">
        <f>Féminines!A79</f>
        <v>70</v>
      </c>
      <c r="H77" s="108"/>
      <c r="I77" s="109" t="str">
        <f t="shared" si="13"/>
        <v>Non attribué</v>
      </c>
      <c r="J77" s="100">
        <f>IF(Féminines!B79=0,1,0)</f>
        <v>1</v>
      </c>
      <c r="K77" s="100">
        <f>IF(Féminines!F79="X",0,5)</f>
        <v>5</v>
      </c>
      <c r="L77" s="100">
        <f t="shared" si="14"/>
        <v>6</v>
      </c>
      <c r="M77" s="100">
        <f t="shared" si="15"/>
        <v>0</v>
      </c>
      <c r="N77" s="100">
        <f t="shared" si="16"/>
        <v>50</v>
      </c>
      <c r="O77" s="100">
        <f t="shared" si="17"/>
        <v>56</v>
      </c>
      <c r="P77" s="100"/>
      <c r="Q77" s="100"/>
    </row>
    <row r="78" spans="1:17" ht="12.75">
      <c r="A78" s="103">
        <v>71</v>
      </c>
      <c r="B78" s="104">
        <f t="shared" si="12"/>
      </c>
      <c r="C78" s="104">
        <f>IF(ISBLANK(D78),"",(VLOOKUP(D78,Féminines!$A$10:$D$109,3,FALSE))&amp;" ("&amp;(VLOOKUP(D78,Féminines!$A$10:$D$109,4,FALSE))&amp;")")</f>
      </c>
      <c r="D78" s="105"/>
      <c r="E78" s="111" t="str">
        <f>IF(COUNTIF($D$8:D78,D78)&gt;1,"Doublon"," ")</f>
        <v> </v>
      </c>
      <c r="G78" s="107">
        <f>Féminines!A80</f>
        <v>71</v>
      </c>
      <c r="H78" s="108"/>
      <c r="I78" s="109" t="str">
        <f t="shared" si="13"/>
        <v>Non attribué</v>
      </c>
      <c r="J78" s="100">
        <f>IF(Féminines!B80=0,1,0)</f>
        <v>1</v>
      </c>
      <c r="K78" s="100">
        <f>IF(Féminines!F80="X",0,5)</f>
        <v>5</v>
      </c>
      <c r="L78" s="100">
        <f t="shared" si="14"/>
        <v>6</v>
      </c>
      <c r="M78" s="100">
        <f t="shared" si="15"/>
        <v>0</v>
      </c>
      <c r="N78" s="100">
        <f t="shared" si="16"/>
        <v>50</v>
      </c>
      <c r="O78" s="100">
        <f t="shared" si="17"/>
        <v>56</v>
      </c>
      <c r="P78" s="100"/>
      <c r="Q78" s="100"/>
    </row>
    <row r="79" spans="1:17" ht="12.75">
      <c r="A79" s="103">
        <v>72</v>
      </c>
      <c r="B79" s="104">
        <f t="shared" si="12"/>
      </c>
      <c r="C79" s="104">
        <f>IF(ISBLANK(D79),"",(VLOOKUP(D79,Féminines!$A$10:$D$109,3,FALSE))&amp;" ("&amp;(VLOOKUP(D79,Féminines!$A$10:$D$109,4,FALSE))&amp;")")</f>
      </c>
      <c r="D79" s="105"/>
      <c r="E79" s="111" t="str">
        <f>IF(COUNTIF($D$8:D79,D79)&gt;1,"Doublon"," ")</f>
        <v> </v>
      </c>
      <c r="G79" s="107">
        <f>Féminines!A81</f>
        <v>72</v>
      </c>
      <c r="H79" s="108"/>
      <c r="I79" s="109" t="str">
        <f t="shared" si="13"/>
        <v>Non attribué</v>
      </c>
      <c r="J79" s="100">
        <f>IF(Féminines!B81=0,1,0)</f>
        <v>1</v>
      </c>
      <c r="K79" s="100">
        <f>IF(Féminines!F81="X",0,5)</f>
        <v>5</v>
      </c>
      <c r="L79" s="100">
        <f t="shared" si="14"/>
        <v>6</v>
      </c>
      <c r="M79" s="100">
        <f t="shared" si="15"/>
        <v>0</v>
      </c>
      <c r="N79" s="100">
        <f t="shared" si="16"/>
        <v>50</v>
      </c>
      <c r="O79" s="100">
        <f t="shared" si="17"/>
        <v>56</v>
      </c>
      <c r="P79" s="100"/>
      <c r="Q79" s="100"/>
    </row>
    <row r="80" spans="1:17" ht="12.75">
      <c r="A80" s="103">
        <v>73</v>
      </c>
      <c r="B80" s="104">
        <f t="shared" si="12"/>
      </c>
      <c r="C80" s="104">
        <f>IF(ISBLANK(D80),"",(VLOOKUP(D80,Féminines!$A$10:$D$109,3,FALSE))&amp;" ("&amp;(VLOOKUP(D80,Féminines!$A$10:$D$109,4,FALSE))&amp;")")</f>
      </c>
      <c r="D80" s="105"/>
      <c r="E80" s="111" t="str">
        <f>IF(COUNTIF($D$8:D80,D80)&gt;1,"Doublon"," ")</f>
        <v> </v>
      </c>
      <c r="G80" s="107">
        <f>Féminines!A82</f>
        <v>73</v>
      </c>
      <c r="H80" s="108"/>
      <c r="I80" s="109" t="str">
        <f t="shared" si="13"/>
        <v>Non attribué</v>
      </c>
      <c r="J80" s="100">
        <f>IF(Féminines!B82=0,1,0)</f>
        <v>1</v>
      </c>
      <c r="K80" s="100">
        <f>IF(Féminines!F82="X",0,5)</f>
        <v>5</v>
      </c>
      <c r="L80" s="100">
        <f t="shared" si="14"/>
        <v>6</v>
      </c>
      <c r="M80" s="100">
        <f t="shared" si="15"/>
        <v>0</v>
      </c>
      <c r="N80" s="100">
        <f t="shared" si="16"/>
        <v>50</v>
      </c>
      <c r="O80" s="100">
        <f t="shared" si="17"/>
        <v>56</v>
      </c>
      <c r="P80" s="100"/>
      <c r="Q80" s="100"/>
    </row>
    <row r="81" spans="1:17" ht="12.75">
      <c r="A81" s="103">
        <v>74</v>
      </c>
      <c r="B81" s="104">
        <f t="shared" si="12"/>
      </c>
      <c r="C81" s="104">
        <f>IF(ISBLANK(D81),"",(VLOOKUP(D81,Féminines!$A$10:$D$109,3,FALSE))&amp;" ("&amp;(VLOOKUP(D81,Féminines!$A$10:$D$109,4,FALSE))&amp;")")</f>
      </c>
      <c r="D81" s="105"/>
      <c r="E81" s="111" t="str">
        <f>IF(COUNTIF($D$8:D81,D81)&gt;1,"Doublon"," ")</f>
        <v> </v>
      </c>
      <c r="G81" s="107">
        <f>Féminines!A83</f>
        <v>74</v>
      </c>
      <c r="H81" s="108"/>
      <c r="I81" s="109" t="str">
        <f t="shared" si="13"/>
        <v>Non attribué</v>
      </c>
      <c r="J81" s="100">
        <f>IF(Féminines!B83=0,1,0)</f>
        <v>1</v>
      </c>
      <c r="K81" s="100">
        <f>IF(Féminines!F83="X",0,5)</f>
        <v>5</v>
      </c>
      <c r="L81" s="100">
        <f t="shared" si="14"/>
        <v>6</v>
      </c>
      <c r="M81" s="100">
        <f t="shared" si="15"/>
        <v>0</v>
      </c>
      <c r="N81" s="100">
        <f t="shared" si="16"/>
        <v>50</v>
      </c>
      <c r="O81" s="100">
        <f t="shared" si="17"/>
        <v>56</v>
      </c>
      <c r="P81" s="100"/>
      <c r="Q81" s="100"/>
    </row>
    <row r="82" spans="1:17" ht="12.75">
      <c r="A82" s="103">
        <v>75</v>
      </c>
      <c r="B82" s="104">
        <f t="shared" si="12"/>
      </c>
      <c r="C82" s="104">
        <f>IF(ISBLANK(D82),"",(VLOOKUP(D82,Féminines!$A$10:$D$109,3,FALSE))&amp;" ("&amp;(VLOOKUP(D82,Féminines!$A$10:$D$109,4,FALSE))&amp;")")</f>
      </c>
      <c r="D82" s="105"/>
      <c r="E82" s="111" t="str">
        <f>IF(COUNTIF($D$8:D82,D82)&gt;1,"Doublon"," ")</f>
        <v> </v>
      </c>
      <c r="G82" s="107">
        <f>Féminines!A84</f>
        <v>75</v>
      </c>
      <c r="H82" s="108"/>
      <c r="I82" s="109" t="str">
        <f t="shared" si="13"/>
        <v>Non attribué</v>
      </c>
      <c r="J82" s="100">
        <f>IF(Féminines!B84=0,1,0)</f>
        <v>1</v>
      </c>
      <c r="K82" s="100">
        <f>IF(Féminines!F84="X",0,5)</f>
        <v>5</v>
      </c>
      <c r="L82" s="100">
        <f t="shared" si="14"/>
        <v>6</v>
      </c>
      <c r="M82" s="100">
        <f t="shared" si="15"/>
        <v>0</v>
      </c>
      <c r="N82" s="100">
        <f t="shared" si="16"/>
        <v>50</v>
      </c>
      <c r="O82" s="100">
        <f t="shared" si="17"/>
        <v>56</v>
      </c>
      <c r="P82" s="100"/>
      <c r="Q82" s="100"/>
    </row>
    <row r="83" spans="1:17" ht="12.75">
      <c r="A83" s="103">
        <v>76</v>
      </c>
      <c r="B83" s="104">
        <f t="shared" si="12"/>
      </c>
      <c r="C83" s="104">
        <f>IF(ISBLANK(D83),"",(VLOOKUP(D83,Féminines!$A$10:$D$109,3,FALSE))&amp;" ("&amp;(VLOOKUP(D83,Féminines!$A$10:$D$109,4,FALSE))&amp;")")</f>
      </c>
      <c r="D83" s="105"/>
      <c r="E83" s="111" t="str">
        <f>IF(COUNTIF($D$8:D83,D83)&gt;1,"Doublon"," ")</f>
        <v> </v>
      </c>
      <c r="G83" s="107">
        <f>Féminines!A85</f>
        <v>76</v>
      </c>
      <c r="H83" s="108"/>
      <c r="I83" s="109" t="str">
        <f t="shared" si="13"/>
        <v>Non attribué</v>
      </c>
      <c r="J83" s="100">
        <f>IF(Féminines!B85=0,1,0)</f>
        <v>1</v>
      </c>
      <c r="K83" s="100">
        <f>IF(Féminines!F85="X",0,5)</f>
        <v>5</v>
      </c>
      <c r="L83" s="100">
        <f t="shared" si="14"/>
        <v>6</v>
      </c>
      <c r="M83" s="100">
        <f t="shared" si="15"/>
        <v>0</v>
      </c>
      <c r="N83" s="100">
        <f t="shared" si="16"/>
        <v>50</v>
      </c>
      <c r="O83" s="100">
        <f t="shared" si="17"/>
        <v>56</v>
      </c>
      <c r="P83" s="100"/>
      <c r="Q83" s="100"/>
    </row>
    <row r="84" spans="1:17" ht="12.75">
      <c r="A84" s="103">
        <v>77</v>
      </c>
      <c r="B84" s="104">
        <f t="shared" si="12"/>
      </c>
      <c r="C84" s="104">
        <f>IF(ISBLANK(D84),"",(VLOOKUP(D84,Féminines!$A$10:$D$109,3,FALSE))&amp;" ("&amp;(VLOOKUP(D84,Féminines!$A$10:$D$109,4,FALSE))&amp;")")</f>
      </c>
      <c r="D84" s="105"/>
      <c r="E84" s="111" t="str">
        <f>IF(COUNTIF($D$8:D84,D84)&gt;1,"Doublon"," ")</f>
        <v> </v>
      </c>
      <c r="G84" s="107">
        <f>Féminines!A86</f>
        <v>77</v>
      </c>
      <c r="H84" s="108"/>
      <c r="I84" s="109" t="str">
        <f t="shared" si="13"/>
        <v>Non attribué</v>
      </c>
      <c r="J84" s="100">
        <f>IF(Féminines!B86=0,1,0)</f>
        <v>1</v>
      </c>
      <c r="K84" s="100">
        <f>IF(Féminines!F86="X",0,5)</f>
        <v>5</v>
      </c>
      <c r="L84" s="100">
        <f t="shared" si="14"/>
        <v>6</v>
      </c>
      <c r="M84" s="100">
        <f t="shared" si="15"/>
        <v>0</v>
      </c>
      <c r="N84" s="100">
        <f t="shared" si="16"/>
        <v>50</v>
      </c>
      <c r="O84" s="100">
        <f t="shared" si="17"/>
        <v>56</v>
      </c>
      <c r="P84" s="100"/>
      <c r="Q84" s="100"/>
    </row>
    <row r="85" spans="1:17" ht="12.75">
      <c r="A85" s="103">
        <v>78</v>
      </c>
      <c r="B85" s="104">
        <f t="shared" si="12"/>
      </c>
      <c r="C85" s="104">
        <f>IF(ISBLANK(D85),"",(VLOOKUP(D85,Féminines!$A$10:$D$109,3,FALSE))&amp;" ("&amp;(VLOOKUP(D85,Féminines!$A$10:$D$109,4,FALSE))&amp;")")</f>
      </c>
      <c r="D85" s="105"/>
      <c r="E85" s="111" t="str">
        <f>IF(COUNTIF($D$8:D85,D85)&gt;1,"Doublon"," ")</f>
        <v> </v>
      </c>
      <c r="G85" s="107">
        <f>Féminines!A87</f>
        <v>78</v>
      </c>
      <c r="H85" s="108"/>
      <c r="I85" s="109" t="str">
        <f t="shared" si="13"/>
        <v>Non attribué</v>
      </c>
      <c r="J85" s="100">
        <f>IF(Féminines!B87=0,1,0)</f>
        <v>1</v>
      </c>
      <c r="K85" s="100">
        <f>IF(Féminines!F87="X",0,5)</f>
        <v>5</v>
      </c>
      <c r="L85" s="100">
        <f t="shared" si="14"/>
        <v>6</v>
      </c>
      <c r="M85" s="100">
        <f t="shared" si="15"/>
        <v>0</v>
      </c>
      <c r="N85" s="100">
        <f t="shared" si="16"/>
        <v>50</v>
      </c>
      <c r="O85" s="100">
        <f t="shared" si="17"/>
        <v>56</v>
      </c>
      <c r="P85" s="100"/>
      <c r="Q85" s="100"/>
    </row>
    <row r="86" spans="1:17" ht="12.75">
      <c r="A86" s="103">
        <v>79</v>
      </c>
      <c r="B86" s="104">
        <f t="shared" si="12"/>
      </c>
      <c r="C86" s="104">
        <f>IF(ISBLANK(D86),"",(VLOOKUP(D86,Féminines!$A$10:$D$109,3,FALSE))&amp;" ("&amp;(VLOOKUP(D86,Féminines!$A$10:$D$109,4,FALSE))&amp;")")</f>
      </c>
      <c r="D86" s="105"/>
      <c r="E86" s="111" t="str">
        <f>IF(COUNTIF($D$8:D86,D86)&gt;1,"Doublon"," ")</f>
        <v> </v>
      </c>
      <c r="G86" s="107">
        <f>Féminines!A88</f>
        <v>79</v>
      </c>
      <c r="H86" s="108"/>
      <c r="I86" s="109" t="str">
        <f t="shared" si="13"/>
        <v>Non attribué</v>
      </c>
      <c r="J86" s="100">
        <f>IF(Féminines!B88=0,1,0)</f>
        <v>1</v>
      </c>
      <c r="K86" s="100">
        <f>IF(Féminines!F88="X",0,5)</f>
        <v>5</v>
      </c>
      <c r="L86" s="100">
        <f t="shared" si="14"/>
        <v>6</v>
      </c>
      <c r="M86" s="100">
        <f t="shared" si="15"/>
        <v>0</v>
      </c>
      <c r="N86" s="100">
        <f t="shared" si="16"/>
        <v>50</v>
      </c>
      <c r="O86" s="100">
        <f t="shared" si="17"/>
        <v>56</v>
      </c>
      <c r="P86" s="100"/>
      <c r="Q86" s="100"/>
    </row>
    <row r="87" spans="1:17" ht="12.75">
      <c r="A87" s="103">
        <v>80</v>
      </c>
      <c r="B87" s="104">
        <f t="shared" si="12"/>
      </c>
      <c r="C87" s="104">
        <f>IF(ISBLANK(D87),"",(VLOOKUP(D87,Féminines!$A$10:$D$109,3,FALSE))&amp;" ("&amp;(VLOOKUP(D87,Féminines!$A$10:$D$109,4,FALSE))&amp;")")</f>
      </c>
      <c r="D87" s="105"/>
      <c r="E87" s="111" t="str">
        <f>IF(COUNTIF($D$8:D87,D87)&gt;1,"Doublon"," ")</f>
        <v> </v>
      </c>
      <c r="G87" s="107">
        <f>Féminines!A89</f>
        <v>80</v>
      </c>
      <c r="H87" s="108"/>
      <c r="I87" s="109" t="str">
        <f t="shared" si="13"/>
        <v>Non attribué</v>
      </c>
      <c r="J87" s="100">
        <f>IF(Féminines!B89=0,1,0)</f>
        <v>1</v>
      </c>
      <c r="K87" s="100">
        <f>IF(Féminines!F89="X",0,5)</f>
        <v>5</v>
      </c>
      <c r="L87" s="100">
        <f t="shared" si="14"/>
        <v>6</v>
      </c>
      <c r="M87" s="100">
        <f t="shared" si="15"/>
        <v>0</v>
      </c>
      <c r="N87" s="100">
        <f t="shared" si="16"/>
        <v>50</v>
      </c>
      <c r="O87" s="100">
        <f t="shared" si="17"/>
        <v>56</v>
      </c>
      <c r="P87" s="100"/>
      <c r="Q87" s="100"/>
    </row>
    <row r="88" spans="1:17" ht="12.75">
      <c r="A88" s="103">
        <v>81</v>
      </c>
      <c r="B88" s="104">
        <f t="shared" si="12"/>
      </c>
      <c r="C88" s="104">
        <f>IF(ISBLANK(D88),"",(VLOOKUP(D88,Féminines!$A$10:$D$109,3,FALSE))&amp;" ("&amp;(VLOOKUP(D88,Féminines!$A$10:$D$109,4,FALSE))&amp;")")</f>
      </c>
      <c r="D88" s="105"/>
      <c r="E88" s="111" t="str">
        <f>IF(COUNTIF($D$8:D88,D88)&gt;1,"Doublon"," ")</f>
        <v> </v>
      </c>
      <c r="G88" s="107">
        <f>Féminines!A90</f>
        <v>81</v>
      </c>
      <c r="H88" s="108"/>
      <c r="I88" s="109" t="str">
        <f t="shared" si="13"/>
        <v>Non attribué</v>
      </c>
      <c r="J88" s="100">
        <f>IF(Féminines!B90=0,1,0)</f>
        <v>1</v>
      </c>
      <c r="K88" s="100">
        <f>IF(Féminines!F90="X",0,5)</f>
        <v>5</v>
      </c>
      <c r="L88" s="100">
        <f t="shared" si="14"/>
        <v>6</v>
      </c>
      <c r="M88" s="100">
        <f t="shared" si="15"/>
        <v>0</v>
      </c>
      <c r="N88" s="100">
        <f t="shared" si="16"/>
        <v>50</v>
      </c>
      <c r="O88" s="100">
        <f t="shared" si="17"/>
        <v>56</v>
      </c>
      <c r="P88" s="100"/>
      <c r="Q88" s="100"/>
    </row>
    <row r="89" spans="1:17" ht="12.75">
      <c r="A89" s="103">
        <v>82</v>
      </c>
      <c r="B89" s="104">
        <f t="shared" si="12"/>
      </c>
      <c r="C89" s="104">
        <f>IF(ISBLANK(D89),"",(VLOOKUP(D89,Féminines!$A$10:$D$109,3,FALSE))&amp;" ("&amp;(VLOOKUP(D89,Féminines!$A$10:$D$109,4,FALSE))&amp;")")</f>
      </c>
      <c r="D89" s="105"/>
      <c r="E89" s="111" t="str">
        <f>IF(COUNTIF($D$8:D89,D89)&gt;1,"Doublon"," ")</f>
        <v> </v>
      </c>
      <c r="G89" s="107">
        <f>Féminines!A91</f>
        <v>82</v>
      </c>
      <c r="H89" s="108"/>
      <c r="I89" s="109" t="str">
        <f t="shared" si="13"/>
        <v>Non attribué</v>
      </c>
      <c r="J89" s="100">
        <f>IF(Féminines!B91=0,1,0)</f>
        <v>1</v>
      </c>
      <c r="K89" s="100">
        <f>IF(Féminines!F91="X",0,5)</f>
        <v>5</v>
      </c>
      <c r="L89" s="100">
        <f t="shared" si="14"/>
        <v>6</v>
      </c>
      <c r="M89" s="100">
        <f t="shared" si="15"/>
        <v>0</v>
      </c>
      <c r="N89" s="100">
        <f t="shared" si="16"/>
        <v>50</v>
      </c>
      <c r="O89" s="100">
        <f t="shared" si="17"/>
        <v>56</v>
      </c>
      <c r="P89" s="100"/>
      <c r="Q89" s="100"/>
    </row>
    <row r="90" spans="1:17" ht="12.75">
      <c r="A90" s="103">
        <v>83</v>
      </c>
      <c r="B90" s="104">
        <f t="shared" si="12"/>
      </c>
      <c r="C90" s="104">
        <f>IF(ISBLANK(D90),"",(VLOOKUP(D90,Féminines!$A$10:$D$109,3,FALSE))&amp;" ("&amp;(VLOOKUP(D90,Féminines!$A$10:$D$109,4,FALSE))&amp;")")</f>
      </c>
      <c r="D90" s="105"/>
      <c r="E90" s="111" t="str">
        <f>IF(COUNTIF($D$8:D90,D90)&gt;1,"Doublon"," ")</f>
        <v> </v>
      </c>
      <c r="G90" s="107">
        <f>Féminines!A92</f>
        <v>83</v>
      </c>
      <c r="H90" s="108"/>
      <c r="I90" s="109" t="str">
        <f t="shared" si="13"/>
        <v>Non attribué</v>
      </c>
      <c r="J90" s="100">
        <f>IF(Féminines!B92=0,1,0)</f>
        <v>1</v>
      </c>
      <c r="K90" s="100">
        <f>IF(Féminines!F92="X",0,5)</f>
        <v>5</v>
      </c>
      <c r="L90" s="100">
        <f t="shared" si="14"/>
        <v>6</v>
      </c>
      <c r="M90" s="100">
        <f t="shared" si="15"/>
        <v>0</v>
      </c>
      <c r="N90" s="100">
        <f t="shared" si="16"/>
        <v>50</v>
      </c>
      <c r="O90" s="100">
        <f t="shared" si="17"/>
        <v>56</v>
      </c>
      <c r="P90" s="100"/>
      <c r="Q90" s="100"/>
    </row>
    <row r="91" spans="1:17" ht="12.75">
      <c r="A91" s="103">
        <v>84</v>
      </c>
      <c r="B91" s="104">
        <f t="shared" si="12"/>
      </c>
      <c r="C91" s="104">
        <f>IF(ISBLANK(D91),"",(VLOOKUP(D91,Féminines!$A$10:$D$109,3,FALSE))&amp;" ("&amp;(VLOOKUP(D91,Féminines!$A$10:$D$109,4,FALSE))&amp;")")</f>
      </c>
      <c r="D91" s="105"/>
      <c r="E91" s="111" t="str">
        <f>IF(COUNTIF($D$8:D91,D91)&gt;1,"Doublon"," ")</f>
        <v> </v>
      </c>
      <c r="G91" s="107">
        <f>Féminines!A93</f>
        <v>84</v>
      </c>
      <c r="H91" s="108"/>
      <c r="I91" s="109" t="str">
        <f t="shared" si="13"/>
        <v>Non attribué</v>
      </c>
      <c r="J91" s="100">
        <f>IF(Féminines!B93=0,1,0)</f>
        <v>1</v>
      </c>
      <c r="K91" s="100">
        <f>IF(Féminines!F93="X",0,5)</f>
        <v>5</v>
      </c>
      <c r="L91" s="100">
        <f t="shared" si="14"/>
        <v>6</v>
      </c>
      <c r="M91" s="100">
        <f t="shared" si="15"/>
        <v>0</v>
      </c>
      <c r="N91" s="100">
        <f t="shared" si="16"/>
        <v>50</v>
      </c>
      <c r="O91" s="100">
        <f t="shared" si="17"/>
        <v>56</v>
      </c>
      <c r="P91" s="100"/>
      <c r="Q91" s="100"/>
    </row>
    <row r="92" spans="1:17" ht="12.75">
      <c r="A92" s="103">
        <v>85</v>
      </c>
      <c r="B92" s="104">
        <f t="shared" si="12"/>
      </c>
      <c r="C92" s="104">
        <f>IF(ISBLANK(D92),"",(VLOOKUP(D92,Féminines!$A$10:$D$109,3,FALSE))&amp;" ("&amp;(VLOOKUP(D92,Féminines!$A$10:$D$109,4,FALSE))&amp;")")</f>
      </c>
      <c r="D92" s="105"/>
      <c r="E92" s="111" t="str">
        <f>IF(COUNTIF($D$8:D92,D92)&gt;1,"Doublon"," ")</f>
        <v> </v>
      </c>
      <c r="G92" s="107">
        <f>Féminines!A94</f>
        <v>85</v>
      </c>
      <c r="H92" s="108"/>
      <c r="I92" s="109" t="str">
        <f t="shared" si="13"/>
        <v>Non attribué</v>
      </c>
      <c r="J92" s="100">
        <f>IF(Féminines!B94=0,1,0)</f>
        <v>1</v>
      </c>
      <c r="K92" s="100">
        <f>IF(Féminines!F94="X",0,5)</f>
        <v>5</v>
      </c>
      <c r="L92" s="100">
        <f t="shared" si="14"/>
        <v>6</v>
      </c>
      <c r="M92" s="100">
        <f t="shared" si="15"/>
        <v>0</v>
      </c>
      <c r="N92" s="100">
        <f t="shared" si="16"/>
        <v>50</v>
      </c>
      <c r="O92" s="100">
        <f t="shared" si="17"/>
        <v>56</v>
      </c>
      <c r="P92" s="100"/>
      <c r="Q92" s="100"/>
    </row>
    <row r="93" spans="1:17" ht="12.75">
      <c r="A93" s="103">
        <v>86</v>
      </c>
      <c r="B93" s="104">
        <f t="shared" si="12"/>
      </c>
      <c r="C93" s="104">
        <f>IF(ISBLANK(D93),"",(VLOOKUP(D93,Féminines!$A$10:$D$109,3,FALSE))&amp;" ("&amp;(VLOOKUP(D93,Féminines!$A$10:$D$109,4,FALSE))&amp;")")</f>
      </c>
      <c r="D93" s="105"/>
      <c r="E93" s="111" t="str">
        <f>IF(COUNTIF($D$8:D93,D93)&gt;1,"Doublon"," ")</f>
        <v> </v>
      </c>
      <c r="G93" s="107">
        <f>Féminines!A95</f>
        <v>86</v>
      </c>
      <c r="H93" s="108"/>
      <c r="I93" s="109" t="str">
        <f t="shared" si="13"/>
        <v>Non attribué</v>
      </c>
      <c r="J93" s="100">
        <f>IF(Féminines!B95=0,1,0)</f>
        <v>1</v>
      </c>
      <c r="K93" s="100">
        <f>IF(Féminines!F95="X",0,5)</f>
        <v>5</v>
      </c>
      <c r="L93" s="100">
        <f t="shared" si="14"/>
        <v>6</v>
      </c>
      <c r="M93" s="100">
        <f t="shared" si="15"/>
        <v>0</v>
      </c>
      <c r="N93" s="100">
        <f t="shared" si="16"/>
        <v>50</v>
      </c>
      <c r="O93" s="100">
        <f t="shared" si="17"/>
        <v>56</v>
      </c>
      <c r="P93" s="100"/>
      <c r="Q93" s="100"/>
    </row>
    <row r="94" spans="1:17" ht="12.75">
      <c r="A94" s="103">
        <v>87</v>
      </c>
      <c r="B94" s="104">
        <f t="shared" si="12"/>
      </c>
      <c r="C94" s="104">
        <f>IF(ISBLANK(D94),"",(VLOOKUP(D94,Féminines!$A$10:$D$109,3,FALSE))&amp;" ("&amp;(VLOOKUP(D94,Féminines!$A$10:$D$109,4,FALSE))&amp;")")</f>
      </c>
      <c r="D94" s="105"/>
      <c r="E94" s="111" t="str">
        <f>IF(COUNTIF($D$8:D94,D94)&gt;1,"Doublon"," ")</f>
        <v> </v>
      </c>
      <c r="G94" s="107">
        <f>Féminines!A96</f>
        <v>87</v>
      </c>
      <c r="H94" s="108"/>
      <c r="I94" s="109" t="str">
        <f t="shared" si="13"/>
        <v>Non attribué</v>
      </c>
      <c r="J94" s="100">
        <f>IF(Féminines!B96=0,1,0)</f>
        <v>1</v>
      </c>
      <c r="K94" s="100">
        <f>IF(Féminines!F96="X",0,5)</f>
        <v>5</v>
      </c>
      <c r="L94" s="100">
        <f t="shared" si="14"/>
        <v>6</v>
      </c>
      <c r="M94" s="100">
        <f t="shared" si="15"/>
        <v>0</v>
      </c>
      <c r="N94" s="100">
        <f t="shared" si="16"/>
        <v>50</v>
      </c>
      <c r="O94" s="100">
        <f t="shared" si="17"/>
        <v>56</v>
      </c>
      <c r="P94" s="100"/>
      <c r="Q94" s="100"/>
    </row>
    <row r="95" spans="1:17" ht="12.75">
      <c r="A95" s="103">
        <v>88</v>
      </c>
      <c r="B95" s="104">
        <f t="shared" si="12"/>
      </c>
      <c r="C95" s="104">
        <f>IF(ISBLANK(D95),"",(VLOOKUP(D95,Féminines!$A$10:$D$109,3,FALSE))&amp;" ("&amp;(VLOOKUP(D95,Féminines!$A$10:$D$109,4,FALSE))&amp;")")</f>
      </c>
      <c r="D95" s="105"/>
      <c r="E95" s="111" t="str">
        <f>IF(COUNTIF($D$8:D95,D95)&gt;1,"Doublon"," ")</f>
        <v> </v>
      </c>
      <c r="G95" s="107">
        <f>Féminines!A97</f>
        <v>88</v>
      </c>
      <c r="H95" s="108"/>
      <c r="I95" s="109" t="str">
        <f t="shared" si="13"/>
        <v>Non attribué</v>
      </c>
      <c r="J95" s="100">
        <f>IF(Féminines!B97=0,1,0)</f>
        <v>1</v>
      </c>
      <c r="K95" s="100">
        <f>IF(Féminines!F97="X",0,5)</f>
        <v>5</v>
      </c>
      <c r="L95" s="100">
        <f t="shared" si="14"/>
        <v>6</v>
      </c>
      <c r="M95" s="100">
        <f t="shared" si="15"/>
        <v>0</v>
      </c>
      <c r="N95" s="100">
        <f t="shared" si="16"/>
        <v>50</v>
      </c>
      <c r="O95" s="100">
        <f t="shared" si="17"/>
        <v>56</v>
      </c>
      <c r="P95" s="100"/>
      <c r="Q95" s="100"/>
    </row>
    <row r="96" spans="1:17" ht="12.75">
      <c r="A96" s="103">
        <v>89</v>
      </c>
      <c r="B96" s="104">
        <f t="shared" si="12"/>
      </c>
      <c r="C96" s="104">
        <f>IF(ISBLANK(D96),"",(VLOOKUP(D96,Féminines!$A$10:$D$109,3,FALSE))&amp;" ("&amp;(VLOOKUP(D96,Féminines!$A$10:$D$109,4,FALSE))&amp;")")</f>
      </c>
      <c r="D96" s="105"/>
      <c r="E96" s="111" t="str">
        <f>IF(COUNTIF($D$8:D96,D96)&gt;1,"Doublon"," ")</f>
        <v> </v>
      </c>
      <c r="G96" s="107">
        <f>Féminines!A98</f>
        <v>89</v>
      </c>
      <c r="H96" s="108"/>
      <c r="I96" s="109" t="str">
        <f t="shared" si="13"/>
        <v>Non attribué</v>
      </c>
      <c r="J96" s="100">
        <f>IF(Féminines!B98=0,1,0)</f>
        <v>1</v>
      </c>
      <c r="K96" s="100">
        <f>IF(Féminines!F98="X",0,5)</f>
        <v>5</v>
      </c>
      <c r="L96" s="100">
        <f t="shared" si="14"/>
        <v>6</v>
      </c>
      <c r="M96" s="100">
        <f t="shared" si="15"/>
        <v>0</v>
      </c>
      <c r="N96" s="100">
        <f t="shared" si="16"/>
        <v>50</v>
      </c>
      <c r="O96" s="100">
        <f t="shared" si="17"/>
        <v>56</v>
      </c>
      <c r="P96" s="100"/>
      <c r="Q96" s="100"/>
    </row>
    <row r="97" spans="1:17" ht="12.75">
      <c r="A97" s="103">
        <v>90</v>
      </c>
      <c r="B97" s="104">
        <f t="shared" si="12"/>
      </c>
      <c r="C97" s="104">
        <f>IF(ISBLANK(D97),"",(VLOOKUP(D97,Féminines!$A$10:$D$109,3,FALSE))&amp;" ("&amp;(VLOOKUP(D97,Féminines!$A$10:$D$109,4,FALSE))&amp;")")</f>
      </c>
      <c r="D97" s="105"/>
      <c r="E97" s="111" t="str">
        <f>IF(COUNTIF($D$8:D97,D97)&gt;1,"Doublon"," ")</f>
        <v> </v>
      </c>
      <c r="G97" s="107">
        <f>Féminines!A99</f>
        <v>90</v>
      </c>
      <c r="H97" s="108"/>
      <c r="I97" s="109" t="str">
        <f t="shared" si="13"/>
        <v>Non attribué</v>
      </c>
      <c r="J97" s="100">
        <f>IF(Féminines!B99=0,1,0)</f>
        <v>1</v>
      </c>
      <c r="K97" s="100">
        <f>IF(Féminines!F99="X",0,5)</f>
        <v>5</v>
      </c>
      <c r="L97" s="100">
        <f t="shared" si="14"/>
        <v>6</v>
      </c>
      <c r="M97" s="100">
        <f t="shared" si="15"/>
        <v>0</v>
      </c>
      <c r="N97" s="100">
        <f t="shared" si="16"/>
        <v>50</v>
      </c>
      <c r="O97" s="100">
        <f t="shared" si="17"/>
        <v>56</v>
      </c>
      <c r="P97" s="100"/>
      <c r="Q97" s="100"/>
    </row>
    <row r="98" spans="1:17" ht="12.75">
      <c r="A98" s="103">
        <v>91</v>
      </c>
      <c r="B98" s="104">
        <f t="shared" si="12"/>
      </c>
      <c r="C98" s="104">
        <f>IF(ISBLANK(D98),"",(VLOOKUP(D98,Féminines!$A$10:$D$109,3,FALSE))&amp;" ("&amp;(VLOOKUP(D98,Féminines!$A$10:$D$109,4,FALSE))&amp;")")</f>
      </c>
      <c r="D98" s="105"/>
      <c r="E98" s="111" t="str">
        <f>IF(COUNTIF($D$8:D98,D98)&gt;1,"Doublon"," ")</f>
        <v> </v>
      </c>
      <c r="G98" s="107">
        <f>Féminines!A100</f>
        <v>91</v>
      </c>
      <c r="H98" s="108"/>
      <c r="I98" s="109" t="str">
        <f t="shared" si="13"/>
        <v>Non attribué</v>
      </c>
      <c r="J98" s="100">
        <f>IF(Féminines!B100=0,1,0)</f>
        <v>1</v>
      </c>
      <c r="K98" s="100">
        <f>IF(Féminines!F100="X",0,5)</f>
        <v>5</v>
      </c>
      <c r="L98" s="100">
        <f t="shared" si="14"/>
        <v>6</v>
      </c>
      <c r="M98" s="100">
        <f t="shared" si="15"/>
        <v>0</v>
      </c>
      <c r="N98" s="100">
        <f t="shared" si="16"/>
        <v>50</v>
      </c>
      <c r="O98" s="100">
        <f t="shared" si="17"/>
        <v>56</v>
      </c>
      <c r="P98" s="100"/>
      <c r="Q98" s="100"/>
    </row>
    <row r="99" spans="1:17" ht="12.75">
      <c r="A99" s="103">
        <v>92</v>
      </c>
      <c r="B99" s="104">
        <f t="shared" si="12"/>
      </c>
      <c r="C99" s="104">
        <f>IF(ISBLANK(D99),"",(VLOOKUP(D99,Féminines!$A$10:$D$109,3,FALSE))&amp;" ("&amp;(VLOOKUP(D99,Féminines!$A$10:$D$109,4,FALSE))&amp;")")</f>
      </c>
      <c r="D99" s="105"/>
      <c r="E99" s="111" t="str">
        <f>IF(COUNTIF($D$8:D99,D99)&gt;1,"Doublon"," ")</f>
        <v> </v>
      </c>
      <c r="G99" s="107">
        <f>Féminines!A101</f>
        <v>92</v>
      </c>
      <c r="H99" s="108"/>
      <c r="I99" s="109" t="str">
        <f t="shared" si="13"/>
        <v>Non attribué</v>
      </c>
      <c r="J99" s="100">
        <f>IF(Féminines!B101=0,1,0)</f>
        <v>1</v>
      </c>
      <c r="K99" s="100">
        <f>IF(Féminines!F101="X",0,5)</f>
        <v>5</v>
      </c>
      <c r="L99" s="100">
        <f t="shared" si="14"/>
        <v>6</v>
      </c>
      <c r="M99" s="100">
        <f t="shared" si="15"/>
        <v>0</v>
      </c>
      <c r="N99" s="100">
        <f t="shared" si="16"/>
        <v>50</v>
      </c>
      <c r="O99" s="100">
        <f t="shared" si="17"/>
        <v>56</v>
      </c>
      <c r="P99" s="100"/>
      <c r="Q99" s="100"/>
    </row>
    <row r="100" spans="1:17" ht="12.75">
      <c r="A100" s="103">
        <v>93</v>
      </c>
      <c r="B100" s="104">
        <f t="shared" si="12"/>
      </c>
      <c r="C100" s="104">
        <f>IF(ISBLANK(D100),"",(VLOOKUP(D100,Féminines!$A$10:$D$109,3,FALSE))&amp;" ("&amp;(VLOOKUP(D100,Féminines!$A$10:$D$109,4,FALSE))&amp;")")</f>
      </c>
      <c r="D100" s="105"/>
      <c r="E100" s="111" t="str">
        <f>IF(COUNTIF($D$8:D100,D100)&gt;1,"Doublon"," ")</f>
        <v> </v>
      </c>
      <c r="G100" s="107">
        <f>Féminines!A102</f>
        <v>93</v>
      </c>
      <c r="H100" s="108"/>
      <c r="I100" s="109" t="str">
        <f t="shared" si="13"/>
        <v>Non attribué</v>
      </c>
      <c r="J100" s="100">
        <f>IF(Féminines!B102=0,1,0)</f>
        <v>1</v>
      </c>
      <c r="K100" s="100">
        <f>IF(Féminines!F102="X",0,5)</f>
        <v>5</v>
      </c>
      <c r="L100" s="100">
        <f t="shared" si="14"/>
        <v>6</v>
      </c>
      <c r="M100" s="100">
        <f t="shared" si="15"/>
        <v>0</v>
      </c>
      <c r="N100" s="100">
        <f t="shared" si="16"/>
        <v>50</v>
      </c>
      <c r="O100" s="100">
        <f t="shared" si="17"/>
        <v>56</v>
      </c>
      <c r="P100" s="100"/>
      <c r="Q100" s="100"/>
    </row>
    <row r="101" spans="1:17" ht="12.75">
      <c r="A101" s="103">
        <v>94</v>
      </c>
      <c r="B101" s="104">
        <f t="shared" si="12"/>
      </c>
      <c r="C101" s="104">
        <f>IF(ISBLANK(D101),"",(VLOOKUP(D101,Féminines!$A$10:$D$109,3,FALSE))&amp;" ("&amp;(VLOOKUP(D101,Féminines!$A$10:$D$109,4,FALSE))&amp;")")</f>
      </c>
      <c r="D101" s="105"/>
      <c r="E101" s="111" t="str">
        <f>IF(COUNTIF($D$8:D101,D101)&gt;1,"Doublon"," ")</f>
        <v> </v>
      </c>
      <c r="G101" s="107">
        <f>Féminines!A103</f>
        <v>94</v>
      </c>
      <c r="H101" s="108"/>
      <c r="I101" s="109" t="str">
        <f t="shared" si="13"/>
        <v>Non attribué</v>
      </c>
      <c r="J101" s="100">
        <f>IF(Féminines!B103=0,1,0)</f>
        <v>1</v>
      </c>
      <c r="K101" s="100">
        <f>IF(Féminines!F103="X",0,5)</f>
        <v>5</v>
      </c>
      <c r="L101" s="100">
        <f t="shared" si="14"/>
        <v>6</v>
      </c>
      <c r="M101" s="100">
        <f t="shared" si="15"/>
        <v>0</v>
      </c>
      <c r="N101" s="100">
        <f t="shared" si="16"/>
        <v>50</v>
      </c>
      <c r="O101" s="100">
        <f t="shared" si="17"/>
        <v>56</v>
      </c>
      <c r="P101" s="100"/>
      <c r="Q101" s="100"/>
    </row>
    <row r="102" spans="1:17" ht="12.75">
      <c r="A102" s="103">
        <v>95</v>
      </c>
      <c r="B102" s="104">
        <f t="shared" si="12"/>
      </c>
      <c r="C102" s="104">
        <f>IF(ISBLANK(D102),"",(VLOOKUP(D102,Féminines!$A$10:$D$109,3,FALSE))&amp;" ("&amp;(VLOOKUP(D102,Féminines!$A$10:$D$109,4,FALSE))&amp;")")</f>
      </c>
      <c r="D102" s="105"/>
      <c r="E102" s="111" t="str">
        <f>IF(COUNTIF($D$8:D102,D102)&gt;1,"Doublon"," ")</f>
        <v> </v>
      </c>
      <c r="G102" s="107">
        <f>Féminines!A104</f>
        <v>95</v>
      </c>
      <c r="H102" s="108"/>
      <c r="I102" s="109" t="str">
        <f t="shared" si="13"/>
        <v>Non attribué</v>
      </c>
      <c r="J102" s="100">
        <f>IF(Féminines!B104=0,1,0)</f>
        <v>1</v>
      </c>
      <c r="K102" s="100">
        <f>IF(Féminines!F104="X",0,5)</f>
        <v>5</v>
      </c>
      <c r="L102" s="100">
        <f t="shared" si="14"/>
        <v>6</v>
      </c>
      <c r="M102" s="100">
        <f t="shared" si="15"/>
        <v>0</v>
      </c>
      <c r="N102" s="100">
        <f t="shared" si="16"/>
        <v>50</v>
      </c>
      <c r="O102" s="100">
        <f t="shared" si="17"/>
        <v>56</v>
      </c>
      <c r="P102" s="100"/>
      <c r="Q102" s="100"/>
    </row>
    <row r="103" spans="1:17" ht="12.75">
      <c r="A103" s="103">
        <v>96</v>
      </c>
      <c r="B103" s="104">
        <f t="shared" si="12"/>
      </c>
      <c r="C103" s="104">
        <f>IF(ISBLANK(D103),"",(VLOOKUP(D103,Féminines!$A$10:$D$109,3,FALSE))&amp;" ("&amp;(VLOOKUP(D103,Féminines!$A$10:$D$109,4,FALSE))&amp;")")</f>
      </c>
      <c r="D103" s="105"/>
      <c r="E103" s="111" t="str">
        <f>IF(COUNTIF($D$8:D103,D103)&gt;1,"Doublon"," ")</f>
        <v> </v>
      </c>
      <c r="G103" s="107">
        <f>Féminines!A105</f>
        <v>96</v>
      </c>
      <c r="H103" s="108"/>
      <c r="I103" s="109" t="str">
        <f t="shared" si="13"/>
        <v>Non attribué</v>
      </c>
      <c r="J103" s="100">
        <f>IF(Féminines!B105=0,1,0)</f>
        <v>1</v>
      </c>
      <c r="K103" s="100">
        <f>IF(Féminines!F105="X",0,5)</f>
        <v>5</v>
      </c>
      <c r="L103" s="100">
        <f t="shared" si="14"/>
        <v>6</v>
      </c>
      <c r="M103" s="100">
        <f t="shared" si="15"/>
        <v>0</v>
      </c>
      <c r="N103" s="100">
        <f t="shared" si="16"/>
        <v>50</v>
      </c>
      <c r="O103" s="100">
        <f t="shared" si="17"/>
        <v>56</v>
      </c>
      <c r="P103" s="100"/>
      <c r="Q103" s="100"/>
    </row>
    <row r="104" spans="1:17" ht="12.75">
      <c r="A104" s="103">
        <v>97</v>
      </c>
      <c r="B104" s="104">
        <f t="shared" si="12"/>
      </c>
      <c r="C104" s="104">
        <f>IF(ISBLANK(D104),"",(VLOOKUP(D104,Féminines!$A$10:$D$109,3,FALSE))&amp;" ("&amp;(VLOOKUP(D104,Féminines!$A$10:$D$109,4,FALSE))&amp;")")</f>
      </c>
      <c r="D104" s="105"/>
      <c r="E104" s="111" t="str">
        <f>IF(COUNTIF($D$8:D104,D104)&gt;1,"Doublon"," ")</f>
        <v> </v>
      </c>
      <c r="G104" s="107">
        <f>Féminines!A106</f>
        <v>97</v>
      </c>
      <c r="H104" s="108"/>
      <c r="I104" s="109" t="str">
        <f t="shared" si="13"/>
        <v>Non attribué</v>
      </c>
      <c r="J104" s="100">
        <f>IF(Féminines!B106=0,1,0)</f>
        <v>1</v>
      </c>
      <c r="K104" s="100">
        <f>IF(Féminines!F106="X",0,5)</f>
        <v>5</v>
      </c>
      <c r="L104" s="100">
        <f>J104+K104</f>
        <v>6</v>
      </c>
      <c r="M104" s="100">
        <f t="shared" si="15"/>
        <v>0</v>
      </c>
      <c r="N104" s="100">
        <f>IF(M104=10,COUNTIF($D$8:$D$107,G104),50)</f>
        <v>50</v>
      </c>
      <c r="O104" s="100">
        <f>L104+M104+N104</f>
        <v>56</v>
      </c>
      <c r="P104" s="100"/>
      <c r="Q104" s="100"/>
    </row>
    <row r="105" spans="1:17" ht="12.75">
      <c r="A105" s="103">
        <v>98</v>
      </c>
      <c r="B105" s="104">
        <f t="shared" si="12"/>
      </c>
      <c r="C105" s="104">
        <f>IF(ISBLANK(D105),"",(VLOOKUP(D105,Féminines!$A$10:$D$109,3,FALSE))&amp;" ("&amp;(VLOOKUP(D105,Féminines!$A$10:$D$109,4,FALSE))&amp;")")</f>
      </c>
      <c r="D105" s="105"/>
      <c r="E105" s="111" t="str">
        <f>IF(COUNTIF($D$8:D105,D105)&gt;1,"Doublon"," ")</f>
        <v> </v>
      </c>
      <c r="G105" s="107">
        <f>Féminines!A107</f>
        <v>98</v>
      </c>
      <c r="H105" s="108"/>
      <c r="I105" s="109" t="str">
        <f t="shared" si="13"/>
        <v>Non attribué</v>
      </c>
      <c r="J105" s="100">
        <f>IF(Féminines!B107=0,1,0)</f>
        <v>1</v>
      </c>
      <c r="K105" s="100">
        <f>IF(Féminines!F107="X",0,5)</f>
        <v>5</v>
      </c>
      <c r="L105" s="100">
        <f>J105+K105</f>
        <v>6</v>
      </c>
      <c r="M105" s="100">
        <f t="shared" si="15"/>
        <v>0</v>
      </c>
      <c r="N105" s="100">
        <f>IF(M105=10,COUNTIF($D$8:$D$107,G105),50)</f>
        <v>50</v>
      </c>
      <c r="O105" s="100">
        <f>L105+M105+N105</f>
        <v>56</v>
      </c>
      <c r="P105" s="100"/>
      <c r="Q105" s="100"/>
    </row>
    <row r="106" spans="1:17" ht="12.75">
      <c r="A106" s="103">
        <v>99</v>
      </c>
      <c r="B106" s="104">
        <f t="shared" si="12"/>
      </c>
      <c r="C106" s="104">
        <f>IF(ISBLANK(D106),"",(VLOOKUP(D106,Féminines!$A$10:$D$109,3,FALSE))&amp;" ("&amp;(VLOOKUP(D106,Féminines!$A$10:$D$109,4,FALSE))&amp;")")</f>
      </c>
      <c r="D106" s="105"/>
      <c r="E106" s="111" t="str">
        <f>IF(COUNTIF($D$8:D106,D106)&gt;1,"Doublon"," ")</f>
        <v> </v>
      </c>
      <c r="G106" s="107">
        <f>Féminines!A108</f>
        <v>99</v>
      </c>
      <c r="H106" s="108"/>
      <c r="I106" s="109" t="str">
        <f t="shared" si="13"/>
        <v>Non attribué</v>
      </c>
      <c r="J106" s="100">
        <f>IF(Féminines!B108=0,1,0)</f>
        <v>1</v>
      </c>
      <c r="K106" s="100">
        <f>IF(Féminines!F108="X",0,5)</f>
        <v>5</v>
      </c>
      <c r="L106" s="100">
        <f>J106+K106</f>
        <v>6</v>
      </c>
      <c r="M106" s="100">
        <f t="shared" si="15"/>
        <v>0</v>
      </c>
      <c r="N106" s="100">
        <f>IF(M106=10,COUNTIF($D$8:$D$107,G106),50)</f>
        <v>50</v>
      </c>
      <c r="O106" s="100">
        <f>L106+M106+N106</f>
        <v>56</v>
      </c>
      <c r="P106" s="100"/>
      <c r="Q106" s="100"/>
    </row>
    <row r="107" spans="1:17" ht="12.75">
      <c r="A107" s="113">
        <v>100</v>
      </c>
      <c r="B107" s="104">
        <f t="shared" si="12"/>
      </c>
      <c r="C107" s="104">
        <f>IF(ISBLANK(D107),"",(VLOOKUP(D107,Féminines!$A$10:$D$109,3,FALSE))&amp;" ("&amp;(VLOOKUP(D107,Féminines!$A$10:$D$109,4,FALSE))&amp;")")</f>
      </c>
      <c r="D107" s="114"/>
      <c r="E107" s="111" t="str">
        <f>IF(COUNTIF($D$8:D107,D107)&gt;1,"Doublon"," ")</f>
        <v> </v>
      </c>
      <c r="G107" s="107">
        <f>Féminines!A109</f>
        <v>100</v>
      </c>
      <c r="H107" s="108"/>
      <c r="I107" s="109" t="str">
        <f t="shared" si="13"/>
        <v>Non attribué</v>
      </c>
      <c r="J107" s="100">
        <f>IF(Féminines!B109=0,1,0)</f>
        <v>1</v>
      </c>
      <c r="K107" s="100">
        <f>IF(Féminines!F109="X",0,5)</f>
        <v>5</v>
      </c>
      <c r="L107" s="100">
        <f>J107+K107</f>
        <v>6</v>
      </c>
      <c r="M107" s="100">
        <f t="shared" si="15"/>
        <v>0</v>
      </c>
      <c r="N107" s="100">
        <f>IF(M107=10,COUNTIF($D$8:$D$107,G107),50)</f>
        <v>50</v>
      </c>
      <c r="O107" s="100">
        <f>L107+M107+N107</f>
        <v>56</v>
      </c>
      <c r="P107" s="100"/>
      <c r="Q107" s="100"/>
    </row>
  </sheetData>
  <sheetProtection sheet="1"/>
  <mergeCells count="4">
    <mergeCell ref="B1:C1"/>
    <mergeCell ref="B2:C2"/>
    <mergeCell ref="B3:C3"/>
    <mergeCell ref="A5:C5"/>
  </mergeCells>
  <printOptions horizontalCentered="1" verticalCentered="1"/>
  <pageMargins left="0.7083333333333334" right="0.7083333333333334" top="1.2777777777777777" bottom="0.7479166666666667" header="0.5118055555555555" footer="0.5118055555555555"/>
  <pageSetup fitToHeight="0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R107"/>
  <sheetViews>
    <sheetView zoomScalePageLayoutView="0" workbookViewId="0" topLeftCell="A1">
      <selection activeCell="A1" sqref="A1:C9"/>
    </sheetView>
  </sheetViews>
  <sheetFormatPr defaultColWidth="11.421875" defaultRowHeight="12.75"/>
  <cols>
    <col min="1" max="1" width="11.421875" style="78" customWidth="1"/>
    <col min="2" max="3" width="50.7109375" style="78" customWidth="1"/>
    <col min="4" max="4" width="11.421875" style="78" customWidth="1"/>
    <col min="5" max="5" width="7.8515625" style="79" customWidth="1"/>
    <col min="6" max="6" width="2.7109375" style="78" customWidth="1"/>
    <col min="7" max="7" width="4.7109375" style="78" customWidth="1"/>
    <col min="8" max="8" width="15.7109375" style="78" customWidth="1"/>
    <col min="9" max="9" width="11.421875" style="80" customWidth="1"/>
    <col min="10" max="18" width="0" style="78" hidden="1" customWidth="1"/>
    <col min="19" max="16384" width="11.421875" style="78" customWidth="1"/>
  </cols>
  <sheetData>
    <row r="1" spans="1:5" ht="12.75">
      <c r="A1" s="81" t="s">
        <v>217</v>
      </c>
      <c r="B1" s="150" t="s">
        <v>3</v>
      </c>
      <c r="C1" s="150"/>
      <c r="D1" s="83"/>
      <c r="E1" s="84"/>
    </row>
    <row r="2" spans="1:4" ht="12.75">
      <c r="A2" s="85" t="s">
        <v>4</v>
      </c>
      <c r="B2" s="151" t="s">
        <v>218</v>
      </c>
      <c r="C2" s="151"/>
      <c r="D2" s="86"/>
    </row>
    <row r="3" spans="1:4" ht="12.75">
      <c r="A3" s="81" t="s">
        <v>7</v>
      </c>
      <c r="B3" s="152">
        <v>44073</v>
      </c>
      <c r="C3" s="152"/>
      <c r="D3" s="86"/>
    </row>
    <row r="4" spans="1:5" ht="12.75">
      <c r="A4" s="82"/>
      <c r="B4" s="81"/>
      <c r="C4" s="87"/>
      <c r="D4" s="88"/>
      <c r="E4" s="89"/>
    </row>
    <row r="5" spans="1:5" ht="15">
      <c r="A5" s="153" t="s">
        <v>242</v>
      </c>
      <c r="B5" s="153"/>
      <c r="C5" s="153"/>
      <c r="D5" s="90"/>
      <c r="E5" s="84"/>
    </row>
    <row r="6" spans="1:5" ht="21">
      <c r="A6" s="91"/>
      <c r="B6" s="91"/>
      <c r="C6" s="91"/>
      <c r="D6" s="92"/>
      <c r="E6" s="93"/>
    </row>
    <row r="7" spans="1:18" ht="12.75">
      <c r="A7" s="94" t="s">
        <v>219</v>
      </c>
      <c r="B7" s="95" t="s">
        <v>44</v>
      </c>
      <c r="C7" s="95" t="s">
        <v>4</v>
      </c>
      <c r="D7" s="96" t="s">
        <v>220</v>
      </c>
      <c r="E7" s="93" t="s">
        <v>221</v>
      </c>
      <c r="G7" s="97" t="s">
        <v>222</v>
      </c>
      <c r="H7" s="97" t="s">
        <v>223</v>
      </c>
      <c r="I7" s="97" t="s">
        <v>224</v>
      </c>
      <c r="J7" s="98" t="s">
        <v>225</v>
      </c>
      <c r="K7" s="98" t="s">
        <v>226</v>
      </c>
      <c r="L7" s="99" t="s">
        <v>227</v>
      </c>
      <c r="M7" s="99" t="s">
        <v>228</v>
      </c>
      <c r="N7" s="99" t="s">
        <v>229</v>
      </c>
      <c r="O7" s="99" t="s">
        <v>227</v>
      </c>
      <c r="P7" s="100"/>
      <c r="Q7" s="101" t="s">
        <v>230</v>
      </c>
      <c r="R7" s="102" t="s">
        <v>231</v>
      </c>
    </row>
    <row r="8" spans="1:18" ht="12.75">
      <c r="A8" s="103">
        <v>1</v>
      </c>
      <c r="B8" s="104" t="str">
        <f aca="true" t="shared" si="0" ref="B8:B39">IF(ISBLANK(D8),"",VLOOKUP(D8,Cadets_resultats_7,2,FALSE))</f>
        <v>BRETON LENY</v>
      </c>
      <c r="C8" s="104" t="str">
        <f>IF(ISBLANK(D8),"",(VLOOKUP(D8,Cadets!$A$10:$D$23,3,FALSE))&amp;" ("&amp;(VLOOKUP(D8,Cadets!$A$10:$D$23,4,FALSE))&amp;")")</f>
        <v>ESMPC MAINTENON (28)</v>
      </c>
      <c r="D8" s="105">
        <v>170</v>
      </c>
      <c r="E8" s="106"/>
      <c r="G8" s="107">
        <f>Cadets!A10</f>
        <v>170</v>
      </c>
      <c r="H8" s="108"/>
      <c r="I8" s="109" t="str">
        <f aca="true" t="shared" si="1" ref="I8:I39">VLOOKUP($O$8:$O$107,$Q$8:$R$16,2,FALSE)</f>
        <v>Non partant</v>
      </c>
      <c r="J8" s="100">
        <f>IF(Cadets!B10=0,1,0)</f>
        <v>0</v>
      </c>
      <c r="K8" s="100">
        <f>IF(Cadets!F10="X",0,5)</f>
        <v>5</v>
      </c>
      <c r="L8" s="100">
        <f aca="true" t="shared" si="2" ref="L8:L39">J8+K8</f>
        <v>5</v>
      </c>
      <c r="M8" s="100">
        <f aca="true" t="shared" si="3" ref="M8:M39">IF(SUM(J8:K8)=0,10,0)</f>
        <v>0</v>
      </c>
      <c r="N8" s="100">
        <f aca="true" t="shared" si="4" ref="N8:N39">IF(M8=10,COUNTIF($D$8:$D$107,G8),50)</f>
        <v>50</v>
      </c>
      <c r="O8" s="100">
        <f aca="true" t="shared" si="5" ref="O8:O39">L8+M8+N8</f>
        <v>55</v>
      </c>
      <c r="P8" s="100"/>
      <c r="Q8" s="110">
        <v>10</v>
      </c>
      <c r="R8" s="102" t="s">
        <v>232</v>
      </c>
    </row>
    <row r="9" spans="1:18" ht="12.75">
      <c r="A9" s="103">
        <v>2</v>
      </c>
      <c r="B9" s="104">
        <f t="shared" si="0"/>
      </c>
      <c r="C9" s="104">
        <f>IF(ISBLANK(D9),"",(VLOOKUP(D9,Cadets!$A$10:$D$23,3,FALSE))&amp;" ("&amp;(VLOOKUP(D9,Cadets!$A$10:$D$23,4,FALSE))&amp;")")</f>
      </c>
      <c r="D9" s="105"/>
      <c r="E9" s="111" t="str">
        <f>IF(COUNTIF($D$8:D9,D9)&gt;1,"Doublon"," ")</f>
        <v> </v>
      </c>
      <c r="G9" s="107">
        <f>Cadets!A11</f>
        <v>171</v>
      </c>
      <c r="H9" s="108"/>
      <c r="I9" s="109" t="str">
        <f t="shared" si="1"/>
        <v>Non attribué</v>
      </c>
      <c r="J9" s="100">
        <f>IF(Cadets!B11=0,1,0)</f>
        <v>1</v>
      </c>
      <c r="K9" s="100">
        <f>IF(Cadets!F11="X",0,5)</f>
        <v>5</v>
      </c>
      <c r="L9" s="100">
        <f t="shared" si="2"/>
        <v>6</v>
      </c>
      <c r="M9" s="100">
        <f t="shared" si="3"/>
        <v>0</v>
      </c>
      <c r="N9" s="100">
        <f t="shared" si="4"/>
        <v>50</v>
      </c>
      <c r="O9" s="100">
        <f t="shared" si="5"/>
        <v>56</v>
      </c>
      <c r="P9" s="100"/>
      <c r="Q9" s="110">
        <v>11</v>
      </c>
      <c r="R9" s="102" t="s">
        <v>234</v>
      </c>
    </row>
    <row r="10" spans="1:18" ht="12.75">
      <c r="A10" s="103">
        <v>3</v>
      </c>
      <c r="B10" s="104">
        <f t="shared" si="0"/>
      </c>
      <c r="C10" s="104">
        <f>IF(ISBLANK(D10),"",(VLOOKUP(D10,Cadets!$A$10:$D$23,3,FALSE))&amp;" ("&amp;(VLOOKUP(D10,Cadets!$A$10:$D$23,4,FALSE))&amp;")")</f>
      </c>
      <c r="D10" s="105"/>
      <c r="E10" s="111" t="str">
        <f>IF(COUNTIF($D$8:D10,D10)&gt;1,"Doublon"," ")</f>
        <v> </v>
      </c>
      <c r="G10" s="107">
        <f>Cadets!A12</f>
        <v>172</v>
      </c>
      <c r="H10" s="108"/>
      <c r="I10" s="109" t="str">
        <f t="shared" si="1"/>
        <v>Non attribué</v>
      </c>
      <c r="J10" s="100">
        <f>IF(Cadets!B12=0,1,0)</f>
        <v>1</v>
      </c>
      <c r="K10" s="100">
        <f>IF(Cadets!F12="X",0,5)</f>
        <v>5</v>
      </c>
      <c r="L10" s="100">
        <f t="shared" si="2"/>
        <v>6</v>
      </c>
      <c r="M10" s="100">
        <f t="shared" si="3"/>
        <v>0</v>
      </c>
      <c r="N10" s="100">
        <f t="shared" si="4"/>
        <v>50</v>
      </c>
      <c r="O10" s="100">
        <f t="shared" si="5"/>
        <v>56</v>
      </c>
      <c r="P10" s="100"/>
      <c r="Q10" s="110">
        <v>12</v>
      </c>
      <c r="R10" s="102" t="s">
        <v>235</v>
      </c>
    </row>
    <row r="11" spans="1:18" ht="12.75">
      <c r="A11" s="103">
        <v>4</v>
      </c>
      <c r="B11" s="104">
        <f t="shared" si="0"/>
      </c>
      <c r="C11" s="104">
        <f>IF(ISBLANK(D11),"",(VLOOKUP(D11,Cadets!$A$10:$D$23,3,FALSE))&amp;" ("&amp;(VLOOKUP(D11,Cadets!$A$10:$D$23,4,FALSE))&amp;")")</f>
      </c>
      <c r="D11" s="105"/>
      <c r="E11" s="111" t="str">
        <f>IF(COUNTIF($D$8:D11,D11)&gt;1,"Doublon"," ")</f>
        <v> </v>
      </c>
      <c r="G11" s="107">
        <f>Cadets!A13</f>
        <v>173</v>
      </c>
      <c r="H11" s="108"/>
      <c r="I11" s="109" t="str">
        <f t="shared" si="1"/>
        <v>Non attribué</v>
      </c>
      <c r="J11" s="100">
        <f>IF(Cadets!B13=0,1,0)</f>
        <v>1</v>
      </c>
      <c r="K11" s="100">
        <f>IF(Cadets!F13="X",0,5)</f>
        <v>5</v>
      </c>
      <c r="L11" s="100">
        <f t="shared" si="2"/>
        <v>6</v>
      </c>
      <c r="M11" s="100">
        <f t="shared" si="3"/>
        <v>0</v>
      </c>
      <c r="N11" s="100">
        <f t="shared" si="4"/>
        <v>50</v>
      </c>
      <c r="O11" s="100">
        <f t="shared" si="5"/>
        <v>56</v>
      </c>
      <c r="P11" s="100"/>
      <c r="Q11" s="110">
        <v>13</v>
      </c>
      <c r="R11" s="102" t="s">
        <v>235</v>
      </c>
    </row>
    <row r="12" spans="1:18" ht="12.75">
      <c r="A12" s="103">
        <v>5</v>
      </c>
      <c r="B12" s="104">
        <f t="shared" si="0"/>
      </c>
      <c r="C12" s="104">
        <f>IF(ISBLANK(D12),"",(VLOOKUP(D12,Cadets!$A$10:$D$23,3,FALSE))&amp;" ("&amp;(VLOOKUP(D12,Cadets!$A$10:$D$23,4,FALSE))&amp;")")</f>
      </c>
      <c r="D12" s="105"/>
      <c r="E12" s="111" t="str">
        <f>IF(COUNTIF($D$8:D12,D12)&gt;1,"Doublon"," ")</f>
        <v> </v>
      </c>
      <c r="G12" s="107">
        <f>Cadets!A14</f>
        <v>174</v>
      </c>
      <c r="H12" s="108"/>
      <c r="I12" s="109" t="str">
        <f t="shared" si="1"/>
        <v>Non attribué</v>
      </c>
      <c r="J12" s="100">
        <f>IF(Cadets!B14=0,1,0)</f>
        <v>1</v>
      </c>
      <c r="K12" s="100">
        <f>IF(Cadets!F14="X",0,5)</f>
        <v>5</v>
      </c>
      <c r="L12" s="100">
        <f t="shared" si="2"/>
        <v>6</v>
      </c>
      <c r="M12" s="100">
        <f t="shared" si="3"/>
        <v>0</v>
      </c>
      <c r="N12" s="100">
        <f t="shared" si="4"/>
        <v>50</v>
      </c>
      <c r="O12" s="100">
        <f t="shared" si="5"/>
        <v>56</v>
      </c>
      <c r="P12" s="100"/>
      <c r="Q12" s="110">
        <v>14</v>
      </c>
      <c r="R12" s="102" t="s">
        <v>235</v>
      </c>
    </row>
    <row r="13" spans="1:18" ht="12.75">
      <c r="A13" s="103">
        <v>6</v>
      </c>
      <c r="B13" s="104">
        <f t="shared" si="0"/>
      </c>
      <c r="C13" s="104">
        <f>IF(ISBLANK(D13),"",(VLOOKUP(D13,Cadets!$A$10:$D$23,3,FALSE))&amp;" ("&amp;(VLOOKUP(D13,Cadets!$A$10:$D$23,4,FALSE))&amp;")")</f>
      </c>
      <c r="D13" s="105"/>
      <c r="E13" s="111" t="str">
        <f>IF(COUNTIF($D$8:D13,D13)&gt;1,"Doublon"," ")</f>
        <v> </v>
      </c>
      <c r="G13" s="107">
        <f>Cadets!A15</f>
        <v>175</v>
      </c>
      <c r="H13" s="108"/>
      <c r="I13" s="109" t="str">
        <f t="shared" si="1"/>
        <v>Non attribué</v>
      </c>
      <c r="J13" s="100">
        <f>IF(Cadets!B15=0,1,0)</f>
        <v>1</v>
      </c>
      <c r="K13" s="100">
        <f>IF(Cadets!F15="X",0,5)</f>
        <v>5</v>
      </c>
      <c r="L13" s="100">
        <f t="shared" si="2"/>
        <v>6</v>
      </c>
      <c r="M13" s="100">
        <f t="shared" si="3"/>
        <v>0</v>
      </c>
      <c r="N13" s="100">
        <f t="shared" si="4"/>
        <v>50</v>
      </c>
      <c r="O13" s="100">
        <f t="shared" si="5"/>
        <v>56</v>
      </c>
      <c r="P13" s="100"/>
      <c r="Q13" s="110">
        <v>15</v>
      </c>
      <c r="R13" s="102" t="s">
        <v>235</v>
      </c>
    </row>
    <row r="14" spans="1:18" ht="12.75">
      <c r="A14" s="103">
        <v>7</v>
      </c>
      <c r="B14" s="104">
        <f t="shared" si="0"/>
      </c>
      <c r="C14" s="104">
        <f>IF(ISBLANK(D14),"",(VLOOKUP(D14,Cadets!$A$10:$D$23,3,FALSE))&amp;" ("&amp;(VLOOKUP(D14,Cadets!$A$10:$D$23,4,FALSE))&amp;")")</f>
      </c>
      <c r="D14" s="105"/>
      <c r="E14" s="111" t="str">
        <f>IF(COUNTIF($D$8:D14,D14)&gt;1,"Doublon"," ")</f>
        <v> </v>
      </c>
      <c r="G14" s="107">
        <f>Cadets!A16</f>
        <v>176</v>
      </c>
      <c r="H14" s="108"/>
      <c r="I14" s="109" t="str">
        <f t="shared" si="1"/>
        <v>Non attribué</v>
      </c>
      <c r="J14" s="100">
        <f>IF(Cadets!B16=0,1,0)</f>
        <v>1</v>
      </c>
      <c r="K14" s="100">
        <f>IF(Cadets!F16="X",0,5)</f>
        <v>5</v>
      </c>
      <c r="L14" s="100">
        <f t="shared" si="2"/>
        <v>6</v>
      </c>
      <c r="M14" s="100">
        <f t="shared" si="3"/>
        <v>0</v>
      </c>
      <c r="N14" s="100">
        <f t="shared" si="4"/>
        <v>50</v>
      </c>
      <c r="O14" s="100">
        <f t="shared" si="5"/>
        <v>56</v>
      </c>
      <c r="P14" s="100"/>
      <c r="Q14" s="110">
        <v>16</v>
      </c>
      <c r="R14" s="102" t="s">
        <v>235</v>
      </c>
    </row>
    <row r="15" spans="1:18" ht="12.75">
      <c r="A15" s="103">
        <v>8</v>
      </c>
      <c r="B15" s="104">
        <f t="shared" si="0"/>
      </c>
      <c r="C15" s="104">
        <f>IF(ISBLANK(D15),"",(VLOOKUP(D15,Cadets!$A$10:$D$23,3,FALSE))&amp;" ("&amp;(VLOOKUP(D15,Cadets!$A$10:$D$23,4,FALSE))&amp;")")</f>
      </c>
      <c r="D15" s="105"/>
      <c r="E15" s="111" t="str">
        <f>IF(COUNTIF($D$8:D15,D15)&gt;1,"Doublon"," ")</f>
        <v> </v>
      </c>
      <c r="G15" s="107">
        <f>Cadets!A17</f>
        <v>177</v>
      </c>
      <c r="H15" s="112"/>
      <c r="I15" s="109" t="str">
        <f t="shared" si="1"/>
        <v>Non attribué</v>
      </c>
      <c r="J15" s="100">
        <f>IF(Cadets!B17=0,1,0)</f>
        <v>1</v>
      </c>
      <c r="K15" s="100">
        <f>IF(Cadets!F17="X",0,5)</f>
        <v>5</v>
      </c>
      <c r="L15" s="100">
        <f t="shared" si="2"/>
        <v>6</v>
      </c>
      <c r="M15" s="100">
        <f t="shared" si="3"/>
        <v>0</v>
      </c>
      <c r="N15" s="100">
        <f t="shared" si="4"/>
        <v>50</v>
      </c>
      <c r="O15" s="100">
        <f t="shared" si="5"/>
        <v>56</v>
      </c>
      <c r="P15" s="100"/>
      <c r="Q15" s="110">
        <v>55</v>
      </c>
      <c r="R15" s="102" t="s">
        <v>240</v>
      </c>
    </row>
    <row r="16" spans="1:18" ht="12.75">
      <c r="A16" s="103">
        <v>9</v>
      </c>
      <c r="B16" s="104">
        <f t="shared" si="0"/>
      </c>
      <c r="C16" s="104">
        <f>IF(ISBLANK(D16),"",(VLOOKUP(D16,Cadets!$A$10:$D$23,3,FALSE))&amp;" ("&amp;(VLOOKUP(D16,Cadets!$A$10:$D$23,4,FALSE))&amp;")")</f>
      </c>
      <c r="D16" s="105"/>
      <c r="E16" s="111" t="str">
        <f>IF(COUNTIF($D$8:D16,D16)&gt;1,"Doublon"," ")</f>
        <v> </v>
      </c>
      <c r="G16" s="107">
        <f>Cadets!A18</f>
        <v>178</v>
      </c>
      <c r="H16" s="108"/>
      <c r="I16" s="109" t="str">
        <f t="shared" si="1"/>
        <v>Non attribué</v>
      </c>
      <c r="J16" s="100">
        <f>IF(Cadets!B18=0,1,0)</f>
        <v>1</v>
      </c>
      <c r="K16" s="100">
        <f>IF(Cadets!F18="X",0,5)</f>
        <v>5</v>
      </c>
      <c r="L16" s="100">
        <f t="shared" si="2"/>
        <v>6</v>
      </c>
      <c r="M16" s="100">
        <f t="shared" si="3"/>
        <v>0</v>
      </c>
      <c r="N16" s="100">
        <f t="shared" si="4"/>
        <v>50</v>
      </c>
      <c r="O16" s="100">
        <f t="shared" si="5"/>
        <v>56</v>
      </c>
      <c r="P16" s="100"/>
      <c r="Q16" s="110">
        <v>56</v>
      </c>
      <c r="R16" s="102" t="s">
        <v>241</v>
      </c>
    </row>
    <row r="17" spans="1:16" ht="12.75">
      <c r="A17" s="103">
        <v>10</v>
      </c>
      <c r="B17" s="104">
        <f t="shared" si="0"/>
      </c>
      <c r="C17" s="104">
        <f>IF(ISBLANK(D17),"",(VLOOKUP(D17,Cadets!$A$10:$D$23,3,FALSE))&amp;" ("&amp;(VLOOKUP(D17,Cadets!$A$10:$D$23,4,FALSE))&amp;")")</f>
      </c>
      <c r="D17" s="105"/>
      <c r="E17" s="111" t="str">
        <f>IF(COUNTIF($D$8:D17,D17)&gt;1,"Doublon"," ")</f>
        <v> </v>
      </c>
      <c r="G17" s="107">
        <f>Cadets!A19</f>
        <v>179</v>
      </c>
      <c r="H17" s="108"/>
      <c r="I17" s="109" t="str">
        <f t="shared" si="1"/>
        <v>Non attribué</v>
      </c>
      <c r="J17" s="100">
        <f>IF(Cadets!B19=0,1,0)</f>
        <v>1</v>
      </c>
      <c r="K17" s="100">
        <f>IF(Cadets!F19="X",0,5)</f>
        <v>5</v>
      </c>
      <c r="L17" s="100">
        <f t="shared" si="2"/>
        <v>6</v>
      </c>
      <c r="M17" s="100">
        <f t="shared" si="3"/>
        <v>0</v>
      </c>
      <c r="N17" s="100">
        <f t="shared" si="4"/>
        <v>50</v>
      </c>
      <c r="O17" s="100">
        <f t="shared" si="5"/>
        <v>56</v>
      </c>
      <c r="P17" s="100"/>
    </row>
    <row r="18" spans="1:17" ht="12.75">
      <c r="A18" s="103">
        <v>11</v>
      </c>
      <c r="B18" s="104">
        <f t="shared" si="0"/>
      </c>
      <c r="C18" s="104">
        <f>IF(ISBLANK(D18),"",(VLOOKUP(D18,Cadets!$A$10:$D$23,3,FALSE))&amp;" ("&amp;(VLOOKUP(D18,Cadets!$A$10:$D$23,4,FALSE))&amp;")")</f>
      </c>
      <c r="D18" s="105"/>
      <c r="E18" s="111" t="str">
        <f>IF(COUNTIF($D$8:D18,D18)&gt;1,"Doublon"," ")</f>
        <v> </v>
      </c>
      <c r="G18" s="107">
        <f>Cadets!A20</f>
        <v>180</v>
      </c>
      <c r="H18" s="108"/>
      <c r="I18" s="109" t="str">
        <f t="shared" si="1"/>
        <v>Non attribué</v>
      </c>
      <c r="J18" s="100">
        <f>IF(Cadets!B20=0,1,0)</f>
        <v>1</v>
      </c>
      <c r="K18" s="100">
        <f>IF(Cadets!F20="X",0,5)</f>
        <v>5</v>
      </c>
      <c r="L18" s="100">
        <f t="shared" si="2"/>
        <v>6</v>
      </c>
      <c r="M18" s="100">
        <f t="shared" si="3"/>
        <v>0</v>
      </c>
      <c r="N18" s="100">
        <f t="shared" si="4"/>
        <v>50</v>
      </c>
      <c r="O18" s="100">
        <f t="shared" si="5"/>
        <v>56</v>
      </c>
      <c r="P18" s="100"/>
      <c r="Q18" s="100"/>
    </row>
    <row r="19" spans="1:17" ht="12.75">
      <c r="A19" s="103">
        <v>12</v>
      </c>
      <c r="B19" s="104">
        <f t="shared" si="0"/>
      </c>
      <c r="C19" s="104">
        <f>IF(ISBLANK(D19),"",(VLOOKUP(D19,Cadets!$A$10:$D$23,3,FALSE))&amp;" ("&amp;(VLOOKUP(D19,Cadets!$A$10:$D$23,4,FALSE))&amp;")")</f>
      </c>
      <c r="D19" s="105"/>
      <c r="E19" s="111" t="str">
        <f>IF(COUNTIF($D$8:D19,D19)&gt;1,"Doublon"," ")</f>
        <v> </v>
      </c>
      <c r="G19" s="107">
        <f>Cadets!A21</f>
        <v>181</v>
      </c>
      <c r="H19" s="108"/>
      <c r="I19" s="109" t="str">
        <f t="shared" si="1"/>
        <v>Non attribué</v>
      </c>
      <c r="J19" s="100">
        <f>IF(Cadets!B21=0,1,0)</f>
        <v>1</v>
      </c>
      <c r="K19" s="100">
        <f>IF(Cadets!F21="X",0,5)</f>
        <v>5</v>
      </c>
      <c r="L19" s="100">
        <f t="shared" si="2"/>
        <v>6</v>
      </c>
      <c r="M19" s="100">
        <f t="shared" si="3"/>
        <v>0</v>
      </c>
      <c r="N19" s="100">
        <f t="shared" si="4"/>
        <v>50</v>
      </c>
      <c r="O19" s="100">
        <f t="shared" si="5"/>
        <v>56</v>
      </c>
      <c r="P19" s="100"/>
      <c r="Q19" s="100"/>
    </row>
    <row r="20" spans="1:17" ht="12.75">
      <c r="A20" s="103">
        <v>13</v>
      </c>
      <c r="B20" s="104">
        <f t="shared" si="0"/>
      </c>
      <c r="C20" s="104">
        <f>IF(ISBLANK(D20),"",(VLOOKUP(D20,Cadets!$A$10:$D$23,3,FALSE))&amp;" ("&amp;(VLOOKUP(D20,Cadets!$A$10:$D$23,4,FALSE))&amp;")")</f>
      </c>
      <c r="D20" s="105"/>
      <c r="E20" s="111" t="str">
        <f>IF(COUNTIF($D$8:D20,D20)&gt;1,"Doublon"," ")</f>
        <v> </v>
      </c>
      <c r="G20" s="107">
        <f>Cadets!A22</f>
        <v>182</v>
      </c>
      <c r="H20" s="108"/>
      <c r="I20" s="109" t="str">
        <f t="shared" si="1"/>
        <v>Non attribué</v>
      </c>
      <c r="J20" s="100">
        <f>IF(Cadets!B22=0,1,0)</f>
        <v>1</v>
      </c>
      <c r="K20" s="100">
        <f>IF(Cadets!F22="X",0,5)</f>
        <v>5</v>
      </c>
      <c r="L20" s="100">
        <f t="shared" si="2"/>
        <v>6</v>
      </c>
      <c r="M20" s="100">
        <f t="shared" si="3"/>
        <v>0</v>
      </c>
      <c r="N20" s="100">
        <f t="shared" si="4"/>
        <v>50</v>
      </c>
      <c r="O20" s="100">
        <f t="shared" si="5"/>
        <v>56</v>
      </c>
      <c r="P20" s="100"/>
      <c r="Q20" s="100"/>
    </row>
    <row r="21" spans="1:17" ht="12.75">
      <c r="A21" s="103">
        <v>14</v>
      </c>
      <c r="B21" s="104">
        <f t="shared" si="0"/>
      </c>
      <c r="C21" s="104">
        <f>IF(ISBLANK(D21),"",(VLOOKUP(D21,Cadets!$A$10:$D$23,3,FALSE))&amp;" ("&amp;(VLOOKUP(D21,Cadets!$A$10:$D$23,4,FALSE))&amp;")")</f>
      </c>
      <c r="D21" s="105"/>
      <c r="E21" s="111" t="str">
        <f>IF(COUNTIF($D$8:D21,D21)&gt;1,"Doublon"," ")</f>
        <v> </v>
      </c>
      <c r="G21" s="107">
        <f>Cadets!A23</f>
        <v>183</v>
      </c>
      <c r="H21" s="108"/>
      <c r="I21" s="109" t="str">
        <f t="shared" si="1"/>
        <v>Non attribué</v>
      </c>
      <c r="J21" s="100">
        <f>IF(Cadets!B23=0,1,0)</f>
        <v>1</v>
      </c>
      <c r="K21" s="100">
        <f>IF(Cadets!F23="X",0,5)</f>
        <v>5</v>
      </c>
      <c r="L21" s="100">
        <f t="shared" si="2"/>
        <v>6</v>
      </c>
      <c r="M21" s="100">
        <f t="shared" si="3"/>
        <v>0</v>
      </c>
      <c r="N21" s="100">
        <f t="shared" si="4"/>
        <v>50</v>
      </c>
      <c r="O21" s="100">
        <f t="shared" si="5"/>
        <v>56</v>
      </c>
      <c r="P21" s="100"/>
      <c r="Q21" s="100"/>
    </row>
    <row r="22" spans="1:17" ht="12.75">
      <c r="A22" s="103">
        <v>15</v>
      </c>
      <c r="B22" s="104">
        <f t="shared" si="0"/>
      </c>
      <c r="C22" s="104">
        <f>IF(ISBLANK(D22),"",(VLOOKUP(D22,Cadets!$A$10:$D$23,3,FALSE))&amp;" ("&amp;(VLOOKUP(D22,Cadets!$A$10:$D$23,4,FALSE))&amp;")")</f>
      </c>
      <c r="D22" s="105"/>
      <c r="E22" s="111" t="str">
        <f>IF(COUNTIF($D$8:D22,D22)&gt;1,"Doublon"," ")</f>
        <v> </v>
      </c>
      <c r="G22" s="107" t="e">
        <f>Cadets!#REF!</f>
        <v>#REF!</v>
      </c>
      <c r="H22" s="108"/>
      <c r="I22" s="109" t="e">
        <f t="shared" si="1"/>
        <v>#REF!</v>
      </c>
      <c r="J22" s="100" t="e">
        <f>IF(Cadets!#REF!=0,1,0)</f>
        <v>#REF!</v>
      </c>
      <c r="K22" s="100" t="e">
        <f>IF(Cadets!#REF!="X",0,5)</f>
        <v>#REF!</v>
      </c>
      <c r="L22" s="100" t="e">
        <f t="shared" si="2"/>
        <v>#REF!</v>
      </c>
      <c r="M22" s="100" t="e">
        <f t="shared" si="3"/>
        <v>#REF!</v>
      </c>
      <c r="N22" s="100" t="e">
        <f t="shared" si="4"/>
        <v>#REF!</v>
      </c>
      <c r="O22" s="100" t="e">
        <f t="shared" si="5"/>
        <v>#REF!</v>
      </c>
      <c r="P22" s="100"/>
      <c r="Q22" s="100"/>
    </row>
    <row r="23" spans="1:17" ht="12.75">
      <c r="A23" s="103">
        <v>16</v>
      </c>
      <c r="B23" s="104">
        <f t="shared" si="0"/>
      </c>
      <c r="C23" s="104">
        <f>IF(ISBLANK(D23),"",(VLOOKUP(D23,Cadets!$A$10:$D$23,3,FALSE))&amp;" ("&amp;(VLOOKUP(D23,Cadets!$A$10:$D$23,4,FALSE))&amp;")")</f>
      </c>
      <c r="D23" s="105"/>
      <c r="E23" s="111" t="str">
        <f>IF(COUNTIF($D$8:D23,D23)&gt;1,"Doublon"," ")</f>
        <v> </v>
      </c>
      <c r="G23" s="107" t="e">
        <f>Cadets!#REF!</f>
        <v>#REF!</v>
      </c>
      <c r="H23" s="108"/>
      <c r="I23" s="109" t="e">
        <f t="shared" si="1"/>
        <v>#REF!</v>
      </c>
      <c r="J23" s="100" t="e">
        <f>IF(Cadets!#REF!=0,1,0)</f>
        <v>#REF!</v>
      </c>
      <c r="K23" s="100" t="e">
        <f>IF(Cadets!#REF!="X",0,5)</f>
        <v>#REF!</v>
      </c>
      <c r="L23" s="100" t="e">
        <f t="shared" si="2"/>
        <v>#REF!</v>
      </c>
      <c r="M23" s="100" t="e">
        <f t="shared" si="3"/>
        <v>#REF!</v>
      </c>
      <c r="N23" s="100" t="e">
        <f t="shared" si="4"/>
        <v>#REF!</v>
      </c>
      <c r="O23" s="100" t="e">
        <f t="shared" si="5"/>
        <v>#REF!</v>
      </c>
      <c r="P23" s="100"/>
      <c r="Q23" s="100"/>
    </row>
    <row r="24" spans="1:17" ht="12.75">
      <c r="A24" s="103">
        <v>17</v>
      </c>
      <c r="B24" s="104">
        <f t="shared" si="0"/>
      </c>
      <c r="C24" s="104">
        <f>IF(ISBLANK(D24),"",(VLOOKUP(D24,Cadets!$A$10:$D$23,3,FALSE))&amp;" ("&amp;(VLOOKUP(D24,Cadets!$A$10:$D$23,4,FALSE))&amp;")")</f>
      </c>
      <c r="D24" s="105"/>
      <c r="E24" s="111" t="str">
        <f>IF(COUNTIF($D$8:D24,D24)&gt;1,"Doublon"," ")</f>
        <v> </v>
      </c>
      <c r="G24" s="107" t="e">
        <f>Cadets!#REF!</f>
        <v>#REF!</v>
      </c>
      <c r="H24" s="108"/>
      <c r="I24" s="109" t="e">
        <f t="shared" si="1"/>
        <v>#REF!</v>
      </c>
      <c r="J24" s="100" t="e">
        <f>IF(Cadets!#REF!=0,1,0)</f>
        <v>#REF!</v>
      </c>
      <c r="K24" s="100" t="e">
        <f>IF(Cadets!#REF!="X",0,5)</f>
        <v>#REF!</v>
      </c>
      <c r="L24" s="100" t="e">
        <f t="shared" si="2"/>
        <v>#REF!</v>
      </c>
      <c r="M24" s="100" t="e">
        <f t="shared" si="3"/>
        <v>#REF!</v>
      </c>
      <c r="N24" s="100" t="e">
        <f t="shared" si="4"/>
        <v>#REF!</v>
      </c>
      <c r="O24" s="100" t="e">
        <f t="shared" si="5"/>
        <v>#REF!</v>
      </c>
      <c r="P24" s="100"/>
      <c r="Q24" s="100"/>
    </row>
    <row r="25" spans="1:17" ht="12.75">
      <c r="A25" s="103">
        <v>18</v>
      </c>
      <c r="B25" s="104">
        <f t="shared" si="0"/>
      </c>
      <c r="C25" s="104">
        <f>IF(ISBLANK(D25),"",(VLOOKUP(D25,Cadets!$A$10:$D$23,3,FALSE))&amp;" ("&amp;(VLOOKUP(D25,Cadets!$A$10:$D$23,4,FALSE))&amp;")")</f>
      </c>
      <c r="D25" s="105"/>
      <c r="E25" s="111" t="str">
        <f>IF(COUNTIF($D$8:D25,D25)&gt;1,"Doublon"," ")</f>
        <v> </v>
      </c>
      <c r="G25" s="107" t="e">
        <f>Cadets!#REF!</f>
        <v>#REF!</v>
      </c>
      <c r="H25" s="108"/>
      <c r="I25" s="109" t="e">
        <f t="shared" si="1"/>
        <v>#REF!</v>
      </c>
      <c r="J25" s="100" t="e">
        <f>IF(Cadets!#REF!=0,1,0)</f>
        <v>#REF!</v>
      </c>
      <c r="K25" s="100" t="e">
        <f>IF(Cadets!#REF!="X",0,5)</f>
        <v>#REF!</v>
      </c>
      <c r="L25" s="100" t="e">
        <f t="shared" si="2"/>
        <v>#REF!</v>
      </c>
      <c r="M25" s="100" t="e">
        <f t="shared" si="3"/>
        <v>#REF!</v>
      </c>
      <c r="N25" s="100" t="e">
        <f t="shared" si="4"/>
        <v>#REF!</v>
      </c>
      <c r="O25" s="100" t="e">
        <f t="shared" si="5"/>
        <v>#REF!</v>
      </c>
      <c r="P25" s="100"/>
      <c r="Q25" s="100"/>
    </row>
    <row r="26" spans="1:17" ht="12.75">
      <c r="A26" s="103">
        <v>19</v>
      </c>
      <c r="B26" s="104">
        <f t="shared" si="0"/>
      </c>
      <c r="C26" s="104">
        <f>IF(ISBLANK(D26),"",(VLOOKUP(D26,Cadets!$A$10:$D$23,3,FALSE))&amp;" ("&amp;(VLOOKUP(D26,Cadets!$A$10:$D$23,4,FALSE))&amp;")")</f>
      </c>
      <c r="D26" s="105"/>
      <c r="E26" s="111" t="str">
        <f>IF(COUNTIF($D$8:D26,D26)&gt;1,"Doublon"," ")</f>
        <v> </v>
      </c>
      <c r="G26" s="107" t="e">
        <f>Cadets!#REF!</f>
        <v>#REF!</v>
      </c>
      <c r="H26" s="108"/>
      <c r="I26" s="109" t="e">
        <f t="shared" si="1"/>
        <v>#REF!</v>
      </c>
      <c r="J26" s="100" t="e">
        <f>IF(Cadets!#REF!=0,1,0)</f>
        <v>#REF!</v>
      </c>
      <c r="K26" s="100" t="e">
        <f>IF(Cadets!#REF!="X",0,5)</f>
        <v>#REF!</v>
      </c>
      <c r="L26" s="100" t="e">
        <f t="shared" si="2"/>
        <v>#REF!</v>
      </c>
      <c r="M26" s="100" t="e">
        <f t="shared" si="3"/>
        <v>#REF!</v>
      </c>
      <c r="N26" s="100" t="e">
        <f t="shared" si="4"/>
        <v>#REF!</v>
      </c>
      <c r="O26" s="100" t="e">
        <f t="shared" si="5"/>
        <v>#REF!</v>
      </c>
      <c r="P26" s="100"/>
      <c r="Q26" s="100"/>
    </row>
    <row r="27" spans="1:17" ht="12.75">
      <c r="A27" s="103">
        <v>20</v>
      </c>
      <c r="B27" s="104">
        <f t="shared" si="0"/>
      </c>
      <c r="C27" s="104">
        <f>IF(ISBLANK(D27),"",(VLOOKUP(D27,Cadets!$A$10:$D$23,3,FALSE))&amp;" ("&amp;(VLOOKUP(D27,Cadets!$A$10:$D$23,4,FALSE))&amp;")")</f>
      </c>
      <c r="D27" s="105"/>
      <c r="E27" s="111" t="str">
        <f>IF(COUNTIF($D$8:D27,D27)&gt;1,"Doublon"," ")</f>
        <v> </v>
      </c>
      <c r="G27" s="107" t="e">
        <f>Cadets!#REF!</f>
        <v>#REF!</v>
      </c>
      <c r="H27" s="108"/>
      <c r="I27" s="109" t="e">
        <f t="shared" si="1"/>
        <v>#REF!</v>
      </c>
      <c r="J27" s="100" t="e">
        <f>IF(Cadets!#REF!=0,1,0)</f>
        <v>#REF!</v>
      </c>
      <c r="K27" s="100" t="e">
        <f>IF(Cadets!#REF!="X",0,5)</f>
        <v>#REF!</v>
      </c>
      <c r="L27" s="100" t="e">
        <f t="shared" si="2"/>
        <v>#REF!</v>
      </c>
      <c r="M27" s="100" t="e">
        <f t="shared" si="3"/>
        <v>#REF!</v>
      </c>
      <c r="N27" s="100" t="e">
        <f t="shared" si="4"/>
        <v>#REF!</v>
      </c>
      <c r="O27" s="100" t="e">
        <f t="shared" si="5"/>
        <v>#REF!</v>
      </c>
      <c r="P27" s="100"/>
      <c r="Q27" s="100"/>
    </row>
    <row r="28" spans="1:17" ht="12.75">
      <c r="A28" s="103">
        <v>21</v>
      </c>
      <c r="B28" s="104">
        <f t="shared" si="0"/>
      </c>
      <c r="C28" s="104">
        <f>IF(ISBLANK(D28),"",(VLOOKUP(D28,Cadets!$A$10:$D$23,3,FALSE))&amp;" ("&amp;(VLOOKUP(D28,Cadets!$A$10:$D$23,4,FALSE))&amp;")")</f>
      </c>
      <c r="D28" s="105"/>
      <c r="E28" s="111" t="str">
        <f>IF(COUNTIF($D$8:D28,D28)&gt;1,"Doublon"," ")</f>
        <v> </v>
      </c>
      <c r="G28" s="107" t="e">
        <f>Cadets!#REF!</f>
        <v>#REF!</v>
      </c>
      <c r="H28" s="108"/>
      <c r="I28" s="109" t="e">
        <f t="shared" si="1"/>
        <v>#REF!</v>
      </c>
      <c r="J28" s="100" t="e">
        <f>IF(Cadets!#REF!=0,1,0)</f>
        <v>#REF!</v>
      </c>
      <c r="K28" s="100" t="e">
        <f>IF(Cadets!#REF!="X",0,5)</f>
        <v>#REF!</v>
      </c>
      <c r="L28" s="100" t="e">
        <f t="shared" si="2"/>
        <v>#REF!</v>
      </c>
      <c r="M28" s="100" t="e">
        <f t="shared" si="3"/>
        <v>#REF!</v>
      </c>
      <c r="N28" s="100" t="e">
        <f t="shared" si="4"/>
        <v>#REF!</v>
      </c>
      <c r="O28" s="100" t="e">
        <f t="shared" si="5"/>
        <v>#REF!</v>
      </c>
      <c r="P28" s="100"/>
      <c r="Q28" s="100"/>
    </row>
    <row r="29" spans="1:17" ht="12.75">
      <c r="A29" s="103">
        <v>22</v>
      </c>
      <c r="B29" s="104">
        <f t="shared" si="0"/>
      </c>
      <c r="C29" s="104">
        <f>IF(ISBLANK(D29),"",(VLOOKUP(D29,Cadets!$A$10:$D$23,3,FALSE))&amp;" ("&amp;(VLOOKUP(D29,Cadets!$A$10:$D$23,4,FALSE))&amp;")")</f>
      </c>
      <c r="D29" s="105"/>
      <c r="E29" s="111" t="str">
        <f>IF(COUNTIF($D$8:D29,D29)&gt;1,"Doublon"," ")</f>
        <v> </v>
      </c>
      <c r="G29" s="107" t="e">
        <f>Cadets!#REF!</f>
        <v>#REF!</v>
      </c>
      <c r="H29" s="108"/>
      <c r="I29" s="109" t="e">
        <f t="shared" si="1"/>
        <v>#REF!</v>
      </c>
      <c r="J29" s="100" t="e">
        <f>IF(Cadets!#REF!=0,1,0)</f>
        <v>#REF!</v>
      </c>
      <c r="K29" s="100" t="e">
        <f>IF(Cadets!#REF!="X",0,5)</f>
        <v>#REF!</v>
      </c>
      <c r="L29" s="100" t="e">
        <f t="shared" si="2"/>
        <v>#REF!</v>
      </c>
      <c r="M29" s="100" t="e">
        <f t="shared" si="3"/>
        <v>#REF!</v>
      </c>
      <c r="N29" s="100" t="e">
        <f t="shared" si="4"/>
        <v>#REF!</v>
      </c>
      <c r="O29" s="100" t="e">
        <f t="shared" si="5"/>
        <v>#REF!</v>
      </c>
      <c r="P29" s="100"/>
      <c r="Q29" s="100"/>
    </row>
    <row r="30" spans="1:17" ht="12.75">
      <c r="A30" s="103">
        <v>23</v>
      </c>
      <c r="B30" s="104">
        <f t="shared" si="0"/>
      </c>
      <c r="C30" s="104">
        <f>IF(ISBLANK(D30),"",(VLOOKUP(D30,Cadets!$A$10:$D$23,3,FALSE))&amp;" ("&amp;(VLOOKUP(D30,Cadets!$A$10:$D$23,4,FALSE))&amp;")")</f>
      </c>
      <c r="D30" s="105"/>
      <c r="E30" s="111" t="str">
        <f>IF(COUNTIF($D$8:D30,D30)&gt;1,"Doublon"," ")</f>
        <v> </v>
      </c>
      <c r="G30" s="107" t="e">
        <f>Cadets!#REF!</f>
        <v>#REF!</v>
      </c>
      <c r="H30" s="108"/>
      <c r="I30" s="109" t="e">
        <f t="shared" si="1"/>
        <v>#REF!</v>
      </c>
      <c r="J30" s="100" t="e">
        <f>IF(Cadets!#REF!=0,1,0)</f>
        <v>#REF!</v>
      </c>
      <c r="K30" s="100" t="e">
        <f>IF(Cadets!#REF!="X",0,5)</f>
        <v>#REF!</v>
      </c>
      <c r="L30" s="100" t="e">
        <f t="shared" si="2"/>
        <v>#REF!</v>
      </c>
      <c r="M30" s="100" t="e">
        <f t="shared" si="3"/>
        <v>#REF!</v>
      </c>
      <c r="N30" s="100" t="e">
        <f t="shared" si="4"/>
        <v>#REF!</v>
      </c>
      <c r="O30" s="100" t="e">
        <f t="shared" si="5"/>
        <v>#REF!</v>
      </c>
      <c r="P30" s="100"/>
      <c r="Q30" s="100"/>
    </row>
    <row r="31" spans="1:17" ht="12.75">
      <c r="A31" s="103">
        <v>24</v>
      </c>
      <c r="B31" s="104">
        <f t="shared" si="0"/>
      </c>
      <c r="C31" s="104">
        <f>IF(ISBLANK(D31),"",(VLOOKUP(D31,Cadets!$A$10:$D$23,3,FALSE))&amp;" ("&amp;(VLOOKUP(D31,Cadets!$A$10:$D$23,4,FALSE))&amp;")")</f>
      </c>
      <c r="D31" s="105"/>
      <c r="E31" s="111" t="str">
        <f>IF(COUNTIF($D$8:D31,D31)&gt;1,"Doublon"," ")</f>
        <v> </v>
      </c>
      <c r="G31" s="107" t="e">
        <f>Cadets!#REF!</f>
        <v>#REF!</v>
      </c>
      <c r="H31" s="108"/>
      <c r="I31" s="109" t="e">
        <f t="shared" si="1"/>
        <v>#REF!</v>
      </c>
      <c r="J31" s="100" t="e">
        <f>IF(Cadets!#REF!=0,1,0)</f>
        <v>#REF!</v>
      </c>
      <c r="K31" s="100" t="e">
        <f>IF(Cadets!#REF!="X",0,5)</f>
        <v>#REF!</v>
      </c>
      <c r="L31" s="100" t="e">
        <f t="shared" si="2"/>
        <v>#REF!</v>
      </c>
      <c r="M31" s="100" t="e">
        <f t="shared" si="3"/>
        <v>#REF!</v>
      </c>
      <c r="N31" s="100" t="e">
        <f t="shared" si="4"/>
        <v>#REF!</v>
      </c>
      <c r="O31" s="100" t="e">
        <f t="shared" si="5"/>
        <v>#REF!</v>
      </c>
      <c r="P31" s="100"/>
      <c r="Q31" s="100"/>
    </row>
    <row r="32" spans="1:17" ht="12.75">
      <c r="A32" s="103">
        <v>25</v>
      </c>
      <c r="B32" s="104">
        <f t="shared" si="0"/>
      </c>
      <c r="C32" s="104">
        <f>IF(ISBLANK(D32),"",(VLOOKUP(D32,Cadets!$A$10:$D$23,3,FALSE))&amp;" ("&amp;(VLOOKUP(D32,Cadets!$A$10:$D$23,4,FALSE))&amp;")")</f>
      </c>
      <c r="D32" s="105"/>
      <c r="E32" s="111" t="str">
        <f>IF(COUNTIF($D$8:D32,D32)&gt;1,"Doublon"," ")</f>
        <v> </v>
      </c>
      <c r="G32" s="107" t="e">
        <f>Cadets!#REF!</f>
        <v>#REF!</v>
      </c>
      <c r="H32" s="108"/>
      <c r="I32" s="109" t="e">
        <f t="shared" si="1"/>
        <v>#REF!</v>
      </c>
      <c r="J32" s="100" t="e">
        <f>IF(Cadets!#REF!=0,1,0)</f>
        <v>#REF!</v>
      </c>
      <c r="K32" s="100" t="e">
        <f>IF(Cadets!#REF!="X",0,5)</f>
        <v>#REF!</v>
      </c>
      <c r="L32" s="100" t="e">
        <f t="shared" si="2"/>
        <v>#REF!</v>
      </c>
      <c r="M32" s="100" t="e">
        <f t="shared" si="3"/>
        <v>#REF!</v>
      </c>
      <c r="N32" s="100" t="e">
        <f t="shared" si="4"/>
        <v>#REF!</v>
      </c>
      <c r="O32" s="100" t="e">
        <f t="shared" si="5"/>
        <v>#REF!</v>
      </c>
      <c r="P32" s="100"/>
      <c r="Q32" s="100"/>
    </row>
    <row r="33" spans="1:17" ht="12.75">
      <c r="A33" s="103">
        <v>26</v>
      </c>
      <c r="B33" s="104">
        <f t="shared" si="0"/>
      </c>
      <c r="C33" s="104">
        <f>IF(ISBLANK(D33),"",(VLOOKUP(D33,Cadets!$A$10:$D$23,3,FALSE))&amp;" ("&amp;(VLOOKUP(D33,Cadets!$A$10:$D$23,4,FALSE))&amp;")")</f>
      </c>
      <c r="D33" s="105"/>
      <c r="E33" s="111" t="str">
        <f>IF(COUNTIF($D$8:D33,D33)&gt;1,"Doublon"," ")</f>
        <v> </v>
      </c>
      <c r="G33" s="107" t="e">
        <f>Cadets!#REF!</f>
        <v>#REF!</v>
      </c>
      <c r="H33" s="108"/>
      <c r="I33" s="109" t="e">
        <f t="shared" si="1"/>
        <v>#REF!</v>
      </c>
      <c r="J33" s="100" t="e">
        <f>IF(Cadets!#REF!=0,1,0)</f>
        <v>#REF!</v>
      </c>
      <c r="K33" s="100" t="e">
        <f>IF(Cadets!#REF!="X",0,5)</f>
        <v>#REF!</v>
      </c>
      <c r="L33" s="100" t="e">
        <f t="shared" si="2"/>
        <v>#REF!</v>
      </c>
      <c r="M33" s="100" t="e">
        <f t="shared" si="3"/>
        <v>#REF!</v>
      </c>
      <c r="N33" s="100" t="e">
        <f t="shared" si="4"/>
        <v>#REF!</v>
      </c>
      <c r="O33" s="100" t="e">
        <f t="shared" si="5"/>
        <v>#REF!</v>
      </c>
      <c r="P33" s="100"/>
      <c r="Q33" s="100"/>
    </row>
    <row r="34" spans="1:17" ht="12.75">
      <c r="A34" s="103">
        <v>27</v>
      </c>
      <c r="B34" s="104">
        <f t="shared" si="0"/>
      </c>
      <c r="C34" s="104">
        <f>IF(ISBLANK(D34),"",(VLOOKUP(D34,Cadets!$A$10:$D$23,3,FALSE))&amp;" ("&amp;(VLOOKUP(D34,Cadets!$A$10:$D$23,4,FALSE))&amp;")")</f>
      </c>
      <c r="D34" s="105"/>
      <c r="E34" s="111" t="str">
        <f>IF(COUNTIF($D$8:D34,D34)&gt;1,"Doublon"," ")</f>
        <v> </v>
      </c>
      <c r="G34" s="107" t="e">
        <f>Cadets!#REF!</f>
        <v>#REF!</v>
      </c>
      <c r="H34" s="108"/>
      <c r="I34" s="109" t="e">
        <f t="shared" si="1"/>
        <v>#REF!</v>
      </c>
      <c r="J34" s="100" t="e">
        <f>IF(Cadets!#REF!=0,1,0)</f>
        <v>#REF!</v>
      </c>
      <c r="K34" s="100" t="e">
        <f>IF(Cadets!#REF!="X",0,5)</f>
        <v>#REF!</v>
      </c>
      <c r="L34" s="100" t="e">
        <f t="shared" si="2"/>
        <v>#REF!</v>
      </c>
      <c r="M34" s="100" t="e">
        <f t="shared" si="3"/>
        <v>#REF!</v>
      </c>
      <c r="N34" s="100" t="e">
        <f t="shared" si="4"/>
        <v>#REF!</v>
      </c>
      <c r="O34" s="100" t="e">
        <f t="shared" si="5"/>
        <v>#REF!</v>
      </c>
      <c r="P34" s="100"/>
      <c r="Q34" s="100"/>
    </row>
    <row r="35" spans="1:17" ht="12.75">
      <c r="A35" s="103">
        <v>28</v>
      </c>
      <c r="B35" s="104">
        <f t="shared" si="0"/>
      </c>
      <c r="C35" s="104">
        <f>IF(ISBLANK(D35),"",(VLOOKUP(D35,Cadets!$A$10:$D$23,3,FALSE))&amp;" ("&amp;(VLOOKUP(D35,Cadets!$A$10:$D$23,4,FALSE))&amp;")")</f>
      </c>
      <c r="D35" s="105"/>
      <c r="E35" s="111" t="str">
        <f>IF(COUNTIF($D$8:D35,D35)&gt;1,"Doublon"," ")</f>
        <v> </v>
      </c>
      <c r="G35" s="107" t="e">
        <f>Cadets!#REF!</f>
        <v>#REF!</v>
      </c>
      <c r="H35" s="108"/>
      <c r="I35" s="109" t="e">
        <f t="shared" si="1"/>
        <v>#REF!</v>
      </c>
      <c r="J35" s="100" t="e">
        <f>IF(Cadets!#REF!=0,1,0)</f>
        <v>#REF!</v>
      </c>
      <c r="K35" s="100" t="e">
        <f>IF(Cadets!#REF!="X",0,5)</f>
        <v>#REF!</v>
      </c>
      <c r="L35" s="100" t="e">
        <f t="shared" si="2"/>
        <v>#REF!</v>
      </c>
      <c r="M35" s="100" t="e">
        <f t="shared" si="3"/>
        <v>#REF!</v>
      </c>
      <c r="N35" s="100" t="e">
        <f t="shared" si="4"/>
        <v>#REF!</v>
      </c>
      <c r="O35" s="100" t="e">
        <f t="shared" si="5"/>
        <v>#REF!</v>
      </c>
      <c r="P35" s="100"/>
      <c r="Q35" s="100"/>
    </row>
    <row r="36" spans="1:17" ht="12.75">
      <c r="A36" s="103">
        <v>29</v>
      </c>
      <c r="B36" s="104">
        <f t="shared" si="0"/>
      </c>
      <c r="C36" s="104">
        <f>IF(ISBLANK(D36),"",(VLOOKUP(D36,Cadets!$A$10:$D$23,3,FALSE))&amp;" ("&amp;(VLOOKUP(D36,Cadets!$A$10:$D$23,4,FALSE))&amp;")")</f>
      </c>
      <c r="D36" s="105"/>
      <c r="E36" s="111" t="str">
        <f>IF(COUNTIF($D$8:D36,D36)&gt;1,"Doublon"," ")</f>
        <v> </v>
      </c>
      <c r="G36" s="107" t="e">
        <f>Cadets!#REF!</f>
        <v>#REF!</v>
      </c>
      <c r="H36" s="108"/>
      <c r="I36" s="109" t="e">
        <f t="shared" si="1"/>
        <v>#REF!</v>
      </c>
      <c r="J36" s="100" t="e">
        <f>IF(Cadets!#REF!=0,1,0)</f>
        <v>#REF!</v>
      </c>
      <c r="K36" s="100" t="e">
        <f>IF(Cadets!#REF!="X",0,5)</f>
        <v>#REF!</v>
      </c>
      <c r="L36" s="100" t="e">
        <f t="shared" si="2"/>
        <v>#REF!</v>
      </c>
      <c r="M36" s="100" t="e">
        <f t="shared" si="3"/>
        <v>#REF!</v>
      </c>
      <c r="N36" s="100" t="e">
        <f t="shared" si="4"/>
        <v>#REF!</v>
      </c>
      <c r="O36" s="100" t="e">
        <f t="shared" si="5"/>
        <v>#REF!</v>
      </c>
      <c r="P36" s="100"/>
      <c r="Q36" s="100"/>
    </row>
    <row r="37" spans="1:17" ht="12.75">
      <c r="A37" s="103">
        <v>30</v>
      </c>
      <c r="B37" s="104">
        <f t="shared" si="0"/>
      </c>
      <c r="C37" s="104">
        <f>IF(ISBLANK(D37),"",(VLOOKUP(D37,Cadets!$A$10:$D$23,3,FALSE))&amp;" ("&amp;(VLOOKUP(D37,Cadets!$A$10:$D$23,4,FALSE))&amp;")")</f>
      </c>
      <c r="D37" s="105"/>
      <c r="E37" s="111" t="str">
        <f>IF(COUNTIF($D$8:D37,D37)&gt;1,"Doublon"," ")</f>
        <v> </v>
      </c>
      <c r="G37" s="107" t="e">
        <f>Cadets!#REF!</f>
        <v>#REF!</v>
      </c>
      <c r="H37" s="108"/>
      <c r="I37" s="109" t="e">
        <f t="shared" si="1"/>
        <v>#REF!</v>
      </c>
      <c r="J37" s="100" t="e">
        <f>IF(Cadets!#REF!=0,1,0)</f>
        <v>#REF!</v>
      </c>
      <c r="K37" s="100" t="e">
        <f>IF(Cadets!#REF!="X",0,5)</f>
        <v>#REF!</v>
      </c>
      <c r="L37" s="100" t="e">
        <f t="shared" si="2"/>
        <v>#REF!</v>
      </c>
      <c r="M37" s="100" t="e">
        <f t="shared" si="3"/>
        <v>#REF!</v>
      </c>
      <c r="N37" s="100" t="e">
        <f t="shared" si="4"/>
        <v>#REF!</v>
      </c>
      <c r="O37" s="100" t="e">
        <f t="shared" si="5"/>
        <v>#REF!</v>
      </c>
      <c r="P37" s="100"/>
      <c r="Q37" s="100"/>
    </row>
    <row r="38" spans="1:17" ht="12.75">
      <c r="A38" s="103">
        <v>31</v>
      </c>
      <c r="B38" s="104">
        <f t="shared" si="0"/>
      </c>
      <c r="C38" s="104">
        <f>IF(ISBLANK(D38),"",(VLOOKUP(D38,Cadets!$A$10:$D$23,3,FALSE))&amp;" ("&amp;(VLOOKUP(D38,Cadets!$A$10:$D$23,4,FALSE))&amp;")")</f>
      </c>
      <c r="D38" s="105"/>
      <c r="E38" s="111" t="str">
        <f>IF(COUNTIF($D$8:D38,D38)&gt;1,"Doublon"," ")</f>
        <v> </v>
      </c>
      <c r="G38" s="107" t="e">
        <f>Cadets!#REF!</f>
        <v>#REF!</v>
      </c>
      <c r="H38" s="108"/>
      <c r="I38" s="109" t="e">
        <f t="shared" si="1"/>
        <v>#REF!</v>
      </c>
      <c r="J38" s="100" t="e">
        <f>IF(Cadets!#REF!=0,1,0)</f>
        <v>#REF!</v>
      </c>
      <c r="K38" s="100" t="e">
        <f>IF(Cadets!#REF!="X",0,5)</f>
        <v>#REF!</v>
      </c>
      <c r="L38" s="100" t="e">
        <f t="shared" si="2"/>
        <v>#REF!</v>
      </c>
      <c r="M38" s="100" t="e">
        <f t="shared" si="3"/>
        <v>#REF!</v>
      </c>
      <c r="N38" s="100" t="e">
        <f t="shared" si="4"/>
        <v>#REF!</v>
      </c>
      <c r="O38" s="100" t="e">
        <f t="shared" si="5"/>
        <v>#REF!</v>
      </c>
      <c r="P38" s="100"/>
      <c r="Q38" s="100"/>
    </row>
    <row r="39" spans="1:17" ht="12.75">
      <c r="A39" s="103">
        <v>32</v>
      </c>
      <c r="B39" s="104">
        <f t="shared" si="0"/>
      </c>
      <c r="C39" s="104">
        <f>IF(ISBLANK(D39),"",(VLOOKUP(D39,Cadets!$A$10:$D$23,3,FALSE))&amp;" ("&amp;(VLOOKUP(D39,Cadets!$A$10:$D$23,4,FALSE))&amp;")")</f>
      </c>
      <c r="D39" s="105"/>
      <c r="E39" s="111" t="str">
        <f>IF(COUNTIF($D$8:D39,D39)&gt;1,"Doublon"," ")</f>
        <v> </v>
      </c>
      <c r="G39" s="107" t="e">
        <f>Cadets!#REF!</f>
        <v>#REF!</v>
      </c>
      <c r="H39" s="108"/>
      <c r="I39" s="109" t="e">
        <f t="shared" si="1"/>
        <v>#REF!</v>
      </c>
      <c r="J39" s="100" t="e">
        <f>IF(Cadets!#REF!=0,1,0)</f>
        <v>#REF!</v>
      </c>
      <c r="K39" s="100" t="e">
        <f>IF(Cadets!#REF!="X",0,5)</f>
        <v>#REF!</v>
      </c>
      <c r="L39" s="100" t="e">
        <f t="shared" si="2"/>
        <v>#REF!</v>
      </c>
      <c r="M39" s="100" t="e">
        <f t="shared" si="3"/>
        <v>#REF!</v>
      </c>
      <c r="N39" s="100" t="e">
        <f t="shared" si="4"/>
        <v>#REF!</v>
      </c>
      <c r="O39" s="100" t="e">
        <f t="shared" si="5"/>
        <v>#REF!</v>
      </c>
      <c r="P39" s="100"/>
      <c r="Q39" s="100"/>
    </row>
    <row r="40" spans="1:17" ht="12.75">
      <c r="A40" s="103">
        <v>33</v>
      </c>
      <c r="B40" s="104">
        <f aca="true" t="shared" si="6" ref="B40:B71">IF(ISBLANK(D40),"",VLOOKUP(D40,Cadets_resultats_7,2,FALSE))</f>
      </c>
      <c r="C40" s="104">
        <f>IF(ISBLANK(D40),"",(VLOOKUP(D40,Cadets!$A$10:$D$23,3,FALSE))&amp;" ("&amp;(VLOOKUP(D40,Cadets!$A$10:$D$23,4,FALSE))&amp;")")</f>
      </c>
      <c r="D40" s="105"/>
      <c r="E40" s="111" t="str">
        <f>IF(COUNTIF($D$8:D40,D40)&gt;1,"Doublon"," ")</f>
        <v> </v>
      </c>
      <c r="G40" s="107" t="e">
        <f>Cadets!#REF!</f>
        <v>#REF!</v>
      </c>
      <c r="H40" s="108"/>
      <c r="I40" s="109" t="e">
        <f aca="true" t="shared" si="7" ref="I40:I71">VLOOKUP($O$8:$O$107,$Q$8:$R$16,2,FALSE)</f>
        <v>#REF!</v>
      </c>
      <c r="J40" s="100" t="e">
        <f>IF(Cadets!#REF!=0,1,0)</f>
        <v>#REF!</v>
      </c>
      <c r="K40" s="100" t="e">
        <f>IF(Cadets!#REF!="X",0,5)</f>
        <v>#REF!</v>
      </c>
      <c r="L40" s="100" t="e">
        <f aca="true" t="shared" si="8" ref="L40:L71">J40+K40</f>
        <v>#REF!</v>
      </c>
      <c r="M40" s="100" t="e">
        <f aca="true" t="shared" si="9" ref="M40:M71">IF(SUM(J40:K40)=0,10,0)</f>
        <v>#REF!</v>
      </c>
      <c r="N40" s="100" t="e">
        <f aca="true" t="shared" si="10" ref="N40:N71">IF(M40=10,COUNTIF($D$8:$D$107,G40),50)</f>
        <v>#REF!</v>
      </c>
      <c r="O40" s="100" t="e">
        <f aca="true" t="shared" si="11" ref="O40:O71">L40+M40+N40</f>
        <v>#REF!</v>
      </c>
      <c r="P40" s="100"/>
      <c r="Q40" s="100"/>
    </row>
    <row r="41" spans="1:17" ht="12.75">
      <c r="A41" s="103">
        <v>34</v>
      </c>
      <c r="B41" s="104">
        <f t="shared" si="6"/>
      </c>
      <c r="C41" s="104">
        <f>IF(ISBLANK(D41),"",(VLOOKUP(D41,Cadets!$A$10:$D$23,3,FALSE))&amp;" ("&amp;(VLOOKUP(D41,Cadets!$A$10:$D$23,4,FALSE))&amp;")")</f>
      </c>
      <c r="D41" s="105"/>
      <c r="E41" s="111" t="str">
        <f>IF(COUNTIF($D$8:D41,D41)&gt;1,"Doublon"," ")</f>
        <v> </v>
      </c>
      <c r="G41" s="107" t="e">
        <f>Cadets!#REF!</f>
        <v>#REF!</v>
      </c>
      <c r="H41" s="108"/>
      <c r="I41" s="109" t="e">
        <f t="shared" si="7"/>
        <v>#REF!</v>
      </c>
      <c r="J41" s="100" t="e">
        <f>IF(Cadets!#REF!=0,1,0)</f>
        <v>#REF!</v>
      </c>
      <c r="K41" s="100" t="e">
        <f>IF(Cadets!#REF!="X",0,5)</f>
        <v>#REF!</v>
      </c>
      <c r="L41" s="100" t="e">
        <f t="shared" si="8"/>
        <v>#REF!</v>
      </c>
      <c r="M41" s="100" t="e">
        <f t="shared" si="9"/>
        <v>#REF!</v>
      </c>
      <c r="N41" s="100" t="e">
        <f t="shared" si="10"/>
        <v>#REF!</v>
      </c>
      <c r="O41" s="100" t="e">
        <f t="shared" si="11"/>
        <v>#REF!</v>
      </c>
      <c r="P41" s="100"/>
      <c r="Q41" s="100"/>
    </row>
    <row r="42" spans="1:17" ht="12.75">
      <c r="A42" s="103">
        <v>35</v>
      </c>
      <c r="B42" s="104">
        <f t="shared" si="6"/>
      </c>
      <c r="C42" s="104">
        <f>IF(ISBLANK(D42),"",(VLOOKUP(D42,Cadets!$A$10:$D$23,3,FALSE))&amp;" ("&amp;(VLOOKUP(D42,Cadets!$A$10:$D$23,4,FALSE))&amp;")")</f>
      </c>
      <c r="D42" s="105"/>
      <c r="E42" s="111" t="str">
        <f>IF(COUNTIF($D$8:D42,D42)&gt;1,"Doublon"," ")</f>
        <v> </v>
      </c>
      <c r="G42" s="107" t="e">
        <f>Cadets!#REF!</f>
        <v>#REF!</v>
      </c>
      <c r="H42" s="108"/>
      <c r="I42" s="109" t="e">
        <f t="shared" si="7"/>
        <v>#REF!</v>
      </c>
      <c r="J42" s="100" t="e">
        <f>IF(Cadets!#REF!=0,1,0)</f>
        <v>#REF!</v>
      </c>
      <c r="K42" s="100" t="e">
        <f>IF(Cadets!#REF!="X",0,5)</f>
        <v>#REF!</v>
      </c>
      <c r="L42" s="100" t="e">
        <f t="shared" si="8"/>
        <v>#REF!</v>
      </c>
      <c r="M42" s="100" t="e">
        <f t="shared" si="9"/>
        <v>#REF!</v>
      </c>
      <c r="N42" s="100" t="e">
        <f t="shared" si="10"/>
        <v>#REF!</v>
      </c>
      <c r="O42" s="100" t="e">
        <f t="shared" si="11"/>
        <v>#REF!</v>
      </c>
      <c r="P42" s="100"/>
      <c r="Q42" s="100"/>
    </row>
    <row r="43" spans="1:17" ht="12.75">
      <c r="A43" s="103">
        <v>36</v>
      </c>
      <c r="B43" s="104">
        <f t="shared" si="6"/>
      </c>
      <c r="C43" s="104">
        <f>IF(ISBLANK(D43),"",(VLOOKUP(D43,Cadets!$A$10:$D$23,3,FALSE))&amp;" ("&amp;(VLOOKUP(D43,Cadets!$A$10:$D$23,4,FALSE))&amp;")")</f>
      </c>
      <c r="D43" s="105"/>
      <c r="E43" s="111" t="str">
        <f>IF(COUNTIF($D$8:D43,D43)&gt;1,"Doublon"," ")</f>
        <v> </v>
      </c>
      <c r="G43" s="107" t="e">
        <f>Cadets!#REF!</f>
        <v>#REF!</v>
      </c>
      <c r="H43" s="108"/>
      <c r="I43" s="109" t="e">
        <f t="shared" si="7"/>
        <v>#REF!</v>
      </c>
      <c r="J43" s="100" t="e">
        <f>IF(Cadets!#REF!=0,1,0)</f>
        <v>#REF!</v>
      </c>
      <c r="K43" s="100" t="e">
        <f>IF(Cadets!#REF!="X",0,5)</f>
        <v>#REF!</v>
      </c>
      <c r="L43" s="100" t="e">
        <f t="shared" si="8"/>
        <v>#REF!</v>
      </c>
      <c r="M43" s="100" t="e">
        <f t="shared" si="9"/>
        <v>#REF!</v>
      </c>
      <c r="N43" s="100" t="e">
        <f t="shared" si="10"/>
        <v>#REF!</v>
      </c>
      <c r="O43" s="100" t="e">
        <f t="shared" si="11"/>
        <v>#REF!</v>
      </c>
      <c r="P43" s="100"/>
      <c r="Q43" s="100"/>
    </row>
    <row r="44" spans="1:17" ht="12.75">
      <c r="A44" s="103">
        <v>37</v>
      </c>
      <c r="B44" s="104">
        <f t="shared" si="6"/>
      </c>
      <c r="C44" s="104">
        <f>IF(ISBLANK(D44),"",(VLOOKUP(D44,Cadets!$A$10:$D$23,3,FALSE))&amp;" ("&amp;(VLOOKUP(D44,Cadets!$A$10:$D$23,4,FALSE))&amp;")")</f>
      </c>
      <c r="D44" s="105"/>
      <c r="E44" s="111" t="str">
        <f>IF(COUNTIF($D$8:D44,D44)&gt;1,"Doublon"," ")</f>
        <v> </v>
      </c>
      <c r="G44" s="107" t="e">
        <f>Cadets!#REF!</f>
        <v>#REF!</v>
      </c>
      <c r="H44" s="108"/>
      <c r="I44" s="109" t="e">
        <f t="shared" si="7"/>
        <v>#REF!</v>
      </c>
      <c r="J44" s="100" t="e">
        <f>IF(Cadets!#REF!=0,1,0)</f>
        <v>#REF!</v>
      </c>
      <c r="K44" s="100" t="e">
        <f>IF(Cadets!#REF!="X",0,5)</f>
        <v>#REF!</v>
      </c>
      <c r="L44" s="100" t="e">
        <f t="shared" si="8"/>
        <v>#REF!</v>
      </c>
      <c r="M44" s="100" t="e">
        <f t="shared" si="9"/>
        <v>#REF!</v>
      </c>
      <c r="N44" s="100" t="e">
        <f t="shared" si="10"/>
        <v>#REF!</v>
      </c>
      <c r="O44" s="100" t="e">
        <f t="shared" si="11"/>
        <v>#REF!</v>
      </c>
      <c r="P44" s="100"/>
      <c r="Q44" s="100"/>
    </row>
    <row r="45" spans="1:17" ht="12.75">
      <c r="A45" s="103">
        <v>38</v>
      </c>
      <c r="B45" s="104">
        <f t="shared" si="6"/>
      </c>
      <c r="C45" s="104">
        <f>IF(ISBLANK(D45),"",(VLOOKUP(D45,Cadets!$A$10:$D$23,3,FALSE))&amp;" ("&amp;(VLOOKUP(D45,Cadets!$A$10:$D$23,4,FALSE))&amp;")")</f>
      </c>
      <c r="D45" s="105"/>
      <c r="E45" s="111" t="str">
        <f>IF(COUNTIF($D$8:D45,D45)&gt;1,"Doublon"," ")</f>
        <v> </v>
      </c>
      <c r="G45" s="107" t="e">
        <f>Cadets!#REF!</f>
        <v>#REF!</v>
      </c>
      <c r="H45" s="108"/>
      <c r="I45" s="109" t="e">
        <f t="shared" si="7"/>
        <v>#REF!</v>
      </c>
      <c r="J45" s="100" t="e">
        <f>IF(Cadets!#REF!=0,1,0)</f>
        <v>#REF!</v>
      </c>
      <c r="K45" s="100" t="e">
        <f>IF(Cadets!#REF!="X",0,5)</f>
        <v>#REF!</v>
      </c>
      <c r="L45" s="100" t="e">
        <f t="shared" si="8"/>
        <v>#REF!</v>
      </c>
      <c r="M45" s="100" t="e">
        <f t="shared" si="9"/>
        <v>#REF!</v>
      </c>
      <c r="N45" s="100" t="e">
        <f t="shared" si="10"/>
        <v>#REF!</v>
      </c>
      <c r="O45" s="100" t="e">
        <f t="shared" si="11"/>
        <v>#REF!</v>
      </c>
      <c r="P45" s="100"/>
      <c r="Q45" s="100"/>
    </row>
    <row r="46" spans="1:17" ht="12.75">
      <c r="A46" s="103">
        <v>39</v>
      </c>
      <c r="B46" s="104">
        <f t="shared" si="6"/>
      </c>
      <c r="C46" s="104">
        <f>IF(ISBLANK(D46),"",(VLOOKUP(D46,Cadets!$A$10:$D$23,3,FALSE))&amp;" ("&amp;(VLOOKUP(D46,Cadets!$A$10:$D$23,4,FALSE))&amp;")")</f>
      </c>
      <c r="D46" s="105"/>
      <c r="E46" s="111" t="str">
        <f>IF(COUNTIF($D$8:D46,D46)&gt;1,"Doublon"," ")</f>
        <v> </v>
      </c>
      <c r="G46" s="107" t="e">
        <f>Cadets!#REF!</f>
        <v>#REF!</v>
      </c>
      <c r="H46" s="108"/>
      <c r="I46" s="109" t="e">
        <f t="shared" si="7"/>
        <v>#REF!</v>
      </c>
      <c r="J46" s="100" t="e">
        <f>IF(Cadets!#REF!=0,1,0)</f>
        <v>#REF!</v>
      </c>
      <c r="K46" s="100" t="e">
        <f>IF(Cadets!#REF!="X",0,5)</f>
        <v>#REF!</v>
      </c>
      <c r="L46" s="100" t="e">
        <f t="shared" si="8"/>
        <v>#REF!</v>
      </c>
      <c r="M46" s="100" t="e">
        <f t="shared" si="9"/>
        <v>#REF!</v>
      </c>
      <c r="N46" s="100" t="e">
        <f t="shared" si="10"/>
        <v>#REF!</v>
      </c>
      <c r="O46" s="100" t="e">
        <f t="shared" si="11"/>
        <v>#REF!</v>
      </c>
      <c r="P46" s="100"/>
      <c r="Q46" s="100"/>
    </row>
    <row r="47" spans="1:17" ht="12.75">
      <c r="A47" s="103">
        <v>40</v>
      </c>
      <c r="B47" s="104">
        <f t="shared" si="6"/>
      </c>
      <c r="C47" s="104">
        <f>IF(ISBLANK(D47),"",(VLOOKUP(D47,Cadets!$A$10:$D$23,3,FALSE))&amp;" ("&amp;(VLOOKUP(D47,Cadets!$A$10:$D$23,4,FALSE))&amp;")")</f>
      </c>
      <c r="D47" s="105"/>
      <c r="E47" s="111" t="str">
        <f>IF(COUNTIF($D$8:D47,D47)&gt;1,"Doublon"," ")</f>
        <v> </v>
      </c>
      <c r="G47" s="107" t="e">
        <f>Cadets!#REF!</f>
        <v>#REF!</v>
      </c>
      <c r="H47" s="108"/>
      <c r="I47" s="109" t="e">
        <f t="shared" si="7"/>
        <v>#REF!</v>
      </c>
      <c r="J47" s="100" t="e">
        <f>IF(Cadets!#REF!=0,1,0)</f>
        <v>#REF!</v>
      </c>
      <c r="K47" s="100" t="e">
        <f>IF(Cadets!#REF!="X",0,5)</f>
        <v>#REF!</v>
      </c>
      <c r="L47" s="100" t="e">
        <f t="shared" si="8"/>
        <v>#REF!</v>
      </c>
      <c r="M47" s="100" t="e">
        <f t="shared" si="9"/>
        <v>#REF!</v>
      </c>
      <c r="N47" s="100" t="e">
        <f t="shared" si="10"/>
        <v>#REF!</v>
      </c>
      <c r="O47" s="100" t="e">
        <f t="shared" si="11"/>
        <v>#REF!</v>
      </c>
      <c r="P47" s="100"/>
      <c r="Q47" s="100"/>
    </row>
    <row r="48" spans="1:17" ht="12.75">
      <c r="A48" s="103">
        <v>41</v>
      </c>
      <c r="B48" s="104">
        <f t="shared" si="6"/>
      </c>
      <c r="C48" s="104">
        <f>IF(ISBLANK(D48),"",(VLOOKUP(D48,Cadets!$A$10:$D$23,3,FALSE))&amp;" ("&amp;(VLOOKUP(D48,Cadets!$A$10:$D$23,4,FALSE))&amp;")")</f>
      </c>
      <c r="D48" s="105"/>
      <c r="E48" s="111" t="str">
        <f>IF(COUNTIF($D$8:D48,D48)&gt;1,"Doublon"," ")</f>
        <v> </v>
      </c>
      <c r="G48" s="107" t="e">
        <f>Cadets!#REF!</f>
        <v>#REF!</v>
      </c>
      <c r="H48" s="108"/>
      <c r="I48" s="109" t="e">
        <f t="shared" si="7"/>
        <v>#REF!</v>
      </c>
      <c r="J48" s="100" t="e">
        <f>IF(Cadets!#REF!=0,1,0)</f>
        <v>#REF!</v>
      </c>
      <c r="K48" s="100" t="e">
        <f>IF(Cadets!#REF!="X",0,5)</f>
        <v>#REF!</v>
      </c>
      <c r="L48" s="100" t="e">
        <f t="shared" si="8"/>
        <v>#REF!</v>
      </c>
      <c r="M48" s="100" t="e">
        <f t="shared" si="9"/>
        <v>#REF!</v>
      </c>
      <c r="N48" s="100" t="e">
        <f t="shared" si="10"/>
        <v>#REF!</v>
      </c>
      <c r="O48" s="100" t="e">
        <f t="shared" si="11"/>
        <v>#REF!</v>
      </c>
      <c r="P48" s="100"/>
      <c r="Q48" s="100"/>
    </row>
    <row r="49" spans="1:17" ht="12.75">
      <c r="A49" s="103">
        <v>42</v>
      </c>
      <c r="B49" s="104">
        <f t="shared" si="6"/>
      </c>
      <c r="C49" s="104">
        <f>IF(ISBLANK(D49),"",(VLOOKUP(D49,Cadets!$A$10:$D$23,3,FALSE))&amp;" ("&amp;(VLOOKUP(D49,Cadets!$A$10:$D$23,4,FALSE))&amp;")")</f>
      </c>
      <c r="D49" s="105"/>
      <c r="E49" s="111" t="str">
        <f>IF(COUNTIF($D$8:D49,D49)&gt;1,"Doublon"," ")</f>
        <v> </v>
      </c>
      <c r="G49" s="107" t="e">
        <f>Cadets!#REF!</f>
        <v>#REF!</v>
      </c>
      <c r="H49" s="108"/>
      <c r="I49" s="109" t="e">
        <f t="shared" si="7"/>
        <v>#REF!</v>
      </c>
      <c r="J49" s="100" t="e">
        <f>IF(Cadets!#REF!=0,1,0)</f>
        <v>#REF!</v>
      </c>
      <c r="K49" s="100" t="e">
        <f>IF(Cadets!#REF!="X",0,5)</f>
        <v>#REF!</v>
      </c>
      <c r="L49" s="100" t="e">
        <f t="shared" si="8"/>
        <v>#REF!</v>
      </c>
      <c r="M49" s="100" t="e">
        <f t="shared" si="9"/>
        <v>#REF!</v>
      </c>
      <c r="N49" s="100" t="e">
        <f t="shared" si="10"/>
        <v>#REF!</v>
      </c>
      <c r="O49" s="100" t="e">
        <f t="shared" si="11"/>
        <v>#REF!</v>
      </c>
      <c r="P49" s="100"/>
      <c r="Q49" s="100"/>
    </row>
    <row r="50" spans="1:17" ht="12.75">
      <c r="A50" s="103">
        <v>43</v>
      </c>
      <c r="B50" s="104">
        <f t="shared" si="6"/>
      </c>
      <c r="C50" s="104">
        <f>IF(ISBLANK(D50),"",(VLOOKUP(D50,Cadets!$A$10:$D$23,3,FALSE))&amp;" ("&amp;(VLOOKUP(D50,Cadets!$A$10:$D$23,4,FALSE))&amp;")")</f>
      </c>
      <c r="D50" s="105"/>
      <c r="E50" s="111" t="str">
        <f>IF(COUNTIF($D$8:D50,D50)&gt;1,"Doublon"," ")</f>
        <v> </v>
      </c>
      <c r="G50" s="107" t="e">
        <f>Cadets!#REF!</f>
        <v>#REF!</v>
      </c>
      <c r="H50" s="108"/>
      <c r="I50" s="109" t="e">
        <f t="shared" si="7"/>
        <v>#REF!</v>
      </c>
      <c r="J50" s="100" t="e">
        <f>IF(Cadets!#REF!=0,1,0)</f>
        <v>#REF!</v>
      </c>
      <c r="K50" s="100" t="e">
        <f>IF(Cadets!#REF!="X",0,5)</f>
        <v>#REF!</v>
      </c>
      <c r="L50" s="100" t="e">
        <f t="shared" si="8"/>
        <v>#REF!</v>
      </c>
      <c r="M50" s="100" t="e">
        <f t="shared" si="9"/>
        <v>#REF!</v>
      </c>
      <c r="N50" s="100" t="e">
        <f t="shared" si="10"/>
        <v>#REF!</v>
      </c>
      <c r="O50" s="100" t="e">
        <f t="shared" si="11"/>
        <v>#REF!</v>
      </c>
      <c r="P50" s="100"/>
      <c r="Q50" s="100"/>
    </row>
    <row r="51" spans="1:17" ht="12.75">
      <c r="A51" s="103">
        <v>44</v>
      </c>
      <c r="B51" s="104">
        <f t="shared" si="6"/>
      </c>
      <c r="C51" s="104">
        <f>IF(ISBLANK(D51),"",(VLOOKUP(D51,Cadets!$A$10:$D$23,3,FALSE))&amp;" ("&amp;(VLOOKUP(D51,Cadets!$A$10:$D$23,4,FALSE))&amp;")")</f>
      </c>
      <c r="D51" s="105"/>
      <c r="E51" s="111" t="str">
        <f>IF(COUNTIF($D$8:D51,D51)&gt;1,"Doublon"," ")</f>
        <v> </v>
      </c>
      <c r="G51" s="107" t="e">
        <f>Cadets!#REF!</f>
        <v>#REF!</v>
      </c>
      <c r="H51" s="108"/>
      <c r="I51" s="109" t="e">
        <f t="shared" si="7"/>
        <v>#REF!</v>
      </c>
      <c r="J51" s="100" t="e">
        <f>IF(Cadets!#REF!=0,1,0)</f>
        <v>#REF!</v>
      </c>
      <c r="K51" s="100" t="e">
        <f>IF(Cadets!#REF!="X",0,5)</f>
        <v>#REF!</v>
      </c>
      <c r="L51" s="100" t="e">
        <f t="shared" si="8"/>
        <v>#REF!</v>
      </c>
      <c r="M51" s="100" t="e">
        <f t="shared" si="9"/>
        <v>#REF!</v>
      </c>
      <c r="N51" s="100" t="e">
        <f t="shared" si="10"/>
        <v>#REF!</v>
      </c>
      <c r="O51" s="100" t="e">
        <f t="shared" si="11"/>
        <v>#REF!</v>
      </c>
      <c r="P51" s="100"/>
      <c r="Q51" s="100"/>
    </row>
    <row r="52" spans="1:17" ht="12.75">
      <c r="A52" s="103">
        <v>45</v>
      </c>
      <c r="B52" s="104">
        <f t="shared" si="6"/>
      </c>
      <c r="C52" s="104">
        <f>IF(ISBLANK(D52),"",(VLOOKUP(D52,Cadets!$A$10:$D$23,3,FALSE))&amp;" ("&amp;(VLOOKUP(D52,Cadets!$A$10:$D$23,4,FALSE))&amp;")")</f>
      </c>
      <c r="D52" s="105"/>
      <c r="E52" s="111" t="str">
        <f>IF(COUNTIF($D$8:D52,D52)&gt;1,"Doublon"," ")</f>
        <v> </v>
      </c>
      <c r="G52" s="107" t="e">
        <f>Cadets!#REF!</f>
        <v>#REF!</v>
      </c>
      <c r="H52" s="108"/>
      <c r="I52" s="109" t="e">
        <f t="shared" si="7"/>
        <v>#REF!</v>
      </c>
      <c r="J52" s="100" t="e">
        <f>IF(Cadets!#REF!=0,1,0)</f>
        <v>#REF!</v>
      </c>
      <c r="K52" s="100" t="e">
        <f>IF(Cadets!#REF!="X",0,5)</f>
        <v>#REF!</v>
      </c>
      <c r="L52" s="100" t="e">
        <f t="shared" si="8"/>
        <v>#REF!</v>
      </c>
      <c r="M52" s="100" t="e">
        <f t="shared" si="9"/>
        <v>#REF!</v>
      </c>
      <c r="N52" s="100" t="e">
        <f t="shared" si="10"/>
        <v>#REF!</v>
      </c>
      <c r="O52" s="100" t="e">
        <f t="shared" si="11"/>
        <v>#REF!</v>
      </c>
      <c r="P52" s="100"/>
      <c r="Q52" s="100"/>
    </row>
    <row r="53" spans="1:17" ht="12.75">
      <c r="A53" s="103">
        <v>46</v>
      </c>
      <c r="B53" s="104">
        <f t="shared" si="6"/>
      </c>
      <c r="C53" s="104">
        <f>IF(ISBLANK(D53),"",(VLOOKUP(D53,Cadets!$A$10:$D$23,3,FALSE))&amp;" ("&amp;(VLOOKUP(D53,Cadets!$A$10:$D$23,4,FALSE))&amp;")")</f>
      </c>
      <c r="D53" s="105"/>
      <c r="E53" s="111" t="str">
        <f>IF(COUNTIF($D$8:D53,D53)&gt;1,"Doublon"," ")</f>
        <v> </v>
      </c>
      <c r="G53" s="107" t="e">
        <f>Cadets!#REF!</f>
        <v>#REF!</v>
      </c>
      <c r="H53" s="108"/>
      <c r="I53" s="109" t="e">
        <f t="shared" si="7"/>
        <v>#REF!</v>
      </c>
      <c r="J53" s="100" t="e">
        <f>IF(Cadets!#REF!=0,1,0)</f>
        <v>#REF!</v>
      </c>
      <c r="K53" s="100" t="e">
        <f>IF(Cadets!#REF!="X",0,5)</f>
        <v>#REF!</v>
      </c>
      <c r="L53" s="100" t="e">
        <f t="shared" si="8"/>
        <v>#REF!</v>
      </c>
      <c r="M53" s="100" t="e">
        <f t="shared" si="9"/>
        <v>#REF!</v>
      </c>
      <c r="N53" s="100" t="e">
        <f t="shared" si="10"/>
        <v>#REF!</v>
      </c>
      <c r="O53" s="100" t="e">
        <f t="shared" si="11"/>
        <v>#REF!</v>
      </c>
      <c r="P53" s="100"/>
      <c r="Q53" s="100"/>
    </row>
    <row r="54" spans="1:17" ht="12.75">
      <c r="A54" s="103">
        <v>47</v>
      </c>
      <c r="B54" s="104">
        <f t="shared" si="6"/>
      </c>
      <c r="C54" s="104">
        <f>IF(ISBLANK(D54),"",(VLOOKUP(D54,Cadets!$A$10:$D$23,3,FALSE))&amp;" ("&amp;(VLOOKUP(D54,Cadets!$A$10:$D$23,4,FALSE))&amp;")")</f>
      </c>
      <c r="D54" s="105"/>
      <c r="E54" s="111" t="str">
        <f>IF(COUNTIF($D$8:D54,D54)&gt;1,"Doublon"," ")</f>
        <v> </v>
      </c>
      <c r="G54" s="107" t="e">
        <f>Cadets!#REF!</f>
        <v>#REF!</v>
      </c>
      <c r="H54" s="108"/>
      <c r="I54" s="109" t="e">
        <f t="shared" si="7"/>
        <v>#REF!</v>
      </c>
      <c r="J54" s="100" t="e">
        <f>IF(Cadets!#REF!=0,1,0)</f>
        <v>#REF!</v>
      </c>
      <c r="K54" s="100" t="e">
        <f>IF(Cadets!#REF!="X",0,5)</f>
        <v>#REF!</v>
      </c>
      <c r="L54" s="100" t="e">
        <f t="shared" si="8"/>
        <v>#REF!</v>
      </c>
      <c r="M54" s="100" t="e">
        <f t="shared" si="9"/>
        <v>#REF!</v>
      </c>
      <c r="N54" s="100" t="e">
        <f t="shared" si="10"/>
        <v>#REF!</v>
      </c>
      <c r="O54" s="100" t="e">
        <f t="shared" si="11"/>
        <v>#REF!</v>
      </c>
      <c r="P54" s="100"/>
      <c r="Q54" s="100"/>
    </row>
    <row r="55" spans="1:17" ht="12.75">
      <c r="A55" s="103">
        <v>48</v>
      </c>
      <c r="B55" s="104">
        <f t="shared" si="6"/>
      </c>
      <c r="C55" s="104">
        <f>IF(ISBLANK(D55),"",(VLOOKUP(D55,Cadets!$A$10:$D$23,3,FALSE))&amp;" ("&amp;(VLOOKUP(D55,Cadets!$A$10:$D$23,4,FALSE))&amp;")")</f>
      </c>
      <c r="D55" s="105"/>
      <c r="E55" s="111" t="str">
        <f>IF(COUNTIF($D$8:D55,D55)&gt;1,"Doublon"," ")</f>
        <v> </v>
      </c>
      <c r="G55" s="107" t="e">
        <f>Cadets!#REF!</f>
        <v>#REF!</v>
      </c>
      <c r="H55" s="108"/>
      <c r="I55" s="109" t="e">
        <f t="shared" si="7"/>
        <v>#REF!</v>
      </c>
      <c r="J55" s="100" t="e">
        <f>IF(Cadets!#REF!=0,1,0)</f>
        <v>#REF!</v>
      </c>
      <c r="K55" s="100" t="e">
        <f>IF(Cadets!#REF!="X",0,5)</f>
        <v>#REF!</v>
      </c>
      <c r="L55" s="100" t="e">
        <f t="shared" si="8"/>
        <v>#REF!</v>
      </c>
      <c r="M55" s="100" t="e">
        <f t="shared" si="9"/>
        <v>#REF!</v>
      </c>
      <c r="N55" s="100" t="e">
        <f t="shared" si="10"/>
        <v>#REF!</v>
      </c>
      <c r="O55" s="100" t="e">
        <f t="shared" si="11"/>
        <v>#REF!</v>
      </c>
      <c r="P55" s="100"/>
      <c r="Q55" s="100"/>
    </row>
    <row r="56" spans="1:17" ht="12.75">
      <c r="A56" s="103">
        <v>49</v>
      </c>
      <c r="B56" s="104">
        <f t="shared" si="6"/>
      </c>
      <c r="C56" s="104">
        <f>IF(ISBLANK(D56),"",(VLOOKUP(D56,Cadets!$A$10:$D$23,3,FALSE))&amp;" ("&amp;(VLOOKUP(D56,Cadets!$A$10:$D$23,4,FALSE))&amp;")")</f>
      </c>
      <c r="D56" s="105"/>
      <c r="E56" s="111" t="str">
        <f>IF(COUNTIF($D$8:D56,D56)&gt;1,"Doublon"," ")</f>
        <v> </v>
      </c>
      <c r="G56" s="107" t="e">
        <f>Cadets!#REF!</f>
        <v>#REF!</v>
      </c>
      <c r="H56" s="108"/>
      <c r="I56" s="109" t="e">
        <f t="shared" si="7"/>
        <v>#REF!</v>
      </c>
      <c r="J56" s="100" t="e">
        <f>IF(Cadets!#REF!=0,1,0)</f>
        <v>#REF!</v>
      </c>
      <c r="K56" s="100" t="e">
        <f>IF(Cadets!#REF!="X",0,5)</f>
        <v>#REF!</v>
      </c>
      <c r="L56" s="100" t="e">
        <f t="shared" si="8"/>
        <v>#REF!</v>
      </c>
      <c r="M56" s="100" t="e">
        <f t="shared" si="9"/>
        <v>#REF!</v>
      </c>
      <c r="N56" s="100" t="e">
        <f t="shared" si="10"/>
        <v>#REF!</v>
      </c>
      <c r="O56" s="100" t="e">
        <f t="shared" si="11"/>
        <v>#REF!</v>
      </c>
      <c r="P56" s="100"/>
      <c r="Q56" s="100"/>
    </row>
    <row r="57" spans="1:17" ht="12.75">
      <c r="A57" s="103">
        <v>50</v>
      </c>
      <c r="B57" s="104">
        <f t="shared" si="6"/>
      </c>
      <c r="C57" s="104">
        <f>IF(ISBLANK(D57),"",(VLOOKUP(D57,Cadets!$A$10:$D$23,3,FALSE))&amp;" ("&amp;(VLOOKUP(D57,Cadets!$A$10:$D$23,4,FALSE))&amp;")")</f>
      </c>
      <c r="D57" s="105"/>
      <c r="E57" s="111" t="str">
        <f>IF(COUNTIF($D$8:D57,D57)&gt;1,"Doublon"," ")</f>
        <v> </v>
      </c>
      <c r="G57" s="107" t="e">
        <f>Cadets!#REF!</f>
        <v>#REF!</v>
      </c>
      <c r="H57" s="108"/>
      <c r="I57" s="109" t="e">
        <f t="shared" si="7"/>
        <v>#REF!</v>
      </c>
      <c r="J57" s="100" t="e">
        <f>IF(Cadets!#REF!=0,1,0)</f>
        <v>#REF!</v>
      </c>
      <c r="K57" s="100" t="e">
        <f>IF(Cadets!#REF!="X",0,5)</f>
        <v>#REF!</v>
      </c>
      <c r="L57" s="100" t="e">
        <f t="shared" si="8"/>
        <v>#REF!</v>
      </c>
      <c r="M57" s="100" t="e">
        <f t="shared" si="9"/>
        <v>#REF!</v>
      </c>
      <c r="N57" s="100" t="e">
        <f t="shared" si="10"/>
        <v>#REF!</v>
      </c>
      <c r="O57" s="100" t="e">
        <f t="shared" si="11"/>
        <v>#REF!</v>
      </c>
      <c r="P57" s="100"/>
      <c r="Q57" s="100"/>
    </row>
    <row r="58" spans="1:17" ht="12.75">
      <c r="A58" s="103">
        <v>51</v>
      </c>
      <c r="B58" s="104">
        <f t="shared" si="6"/>
      </c>
      <c r="C58" s="104">
        <f>IF(ISBLANK(D58),"",(VLOOKUP(D58,Cadets!$A$10:$D$23,3,FALSE))&amp;" ("&amp;(VLOOKUP(D58,Cadets!$A$10:$D$23,4,FALSE))&amp;")")</f>
      </c>
      <c r="D58" s="105"/>
      <c r="E58" s="111" t="str">
        <f>IF(COUNTIF($D$8:D58,D58)&gt;1,"Doublon"," ")</f>
        <v> </v>
      </c>
      <c r="G58" s="107" t="e">
        <f>Cadets!#REF!</f>
        <v>#REF!</v>
      </c>
      <c r="H58" s="108"/>
      <c r="I58" s="109" t="e">
        <f t="shared" si="7"/>
        <v>#REF!</v>
      </c>
      <c r="J58" s="100" t="e">
        <f>IF(Cadets!#REF!=0,1,0)</f>
        <v>#REF!</v>
      </c>
      <c r="K58" s="100" t="e">
        <f>IF(Cadets!#REF!="X",0,5)</f>
        <v>#REF!</v>
      </c>
      <c r="L58" s="100" t="e">
        <f t="shared" si="8"/>
        <v>#REF!</v>
      </c>
      <c r="M58" s="100" t="e">
        <f t="shared" si="9"/>
        <v>#REF!</v>
      </c>
      <c r="N58" s="100" t="e">
        <f t="shared" si="10"/>
        <v>#REF!</v>
      </c>
      <c r="O58" s="100" t="e">
        <f t="shared" si="11"/>
        <v>#REF!</v>
      </c>
      <c r="P58" s="100"/>
      <c r="Q58" s="100"/>
    </row>
    <row r="59" spans="1:17" ht="12.75">
      <c r="A59" s="103">
        <v>52</v>
      </c>
      <c r="B59" s="104">
        <f t="shared" si="6"/>
      </c>
      <c r="C59" s="104">
        <f>IF(ISBLANK(D59),"",(VLOOKUP(D59,Cadets!$A$10:$D$23,3,FALSE))&amp;" ("&amp;(VLOOKUP(D59,Cadets!$A$10:$D$23,4,FALSE))&amp;")")</f>
      </c>
      <c r="D59" s="105"/>
      <c r="E59" s="111" t="str">
        <f>IF(COUNTIF($D$8:D59,D59)&gt;1,"Doublon"," ")</f>
        <v> </v>
      </c>
      <c r="G59" s="107" t="e">
        <f>Cadets!#REF!</f>
        <v>#REF!</v>
      </c>
      <c r="H59" s="108"/>
      <c r="I59" s="109" t="e">
        <f t="shared" si="7"/>
        <v>#REF!</v>
      </c>
      <c r="J59" s="100" t="e">
        <f>IF(Cadets!#REF!=0,1,0)</f>
        <v>#REF!</v>
      </c>
      <c r="K59" s="100" t="e">
        <f>IF(Cadets!#REF!="X",0,5)</f>
        <v>#REF!</v>
      </c>
      <c r="L59" s="100" t="e">
        <f t="shared" si="8"/>
        <v>#REF!</v>
      </c>
      <c r="M59" s="100" t="e">
        <f t="shared" si="9"/>
        <v>#REF!</v>
      </c>
      <c r="N59" s="100" t="e">
        <f t="shared" si="10"/>
        <v>#REF!</v>
      </c>
      <c r="O59" s="100" t="e">
        <f t="shared" si="11"/>
        <v>#REF!</v>
      </c>
      <c r="P59" s="100"/>
      <c r="Q59" s="100"/>
    </row>
    <row r="60" spans="1:17" ht="12.75">
      <c r="A60" s="103">
        <v>53</v>
      </c>
      <c r="B60" s="104">
        <f t="shared" si="6"/>
      </c>
      <c r="C60" s="104">
        <f>IF(ISBLANK(D60),"",(VLOOKUP(D60,Cadets!$A$10:$D$23,3,FALSE))&amp;" ("&amp;(VLOOKUP(D60,Cadets!$A$10:$D$23,4,FALSE))&amp;")")</f>
      </c>
      <c r="D60" s="105"/>
      <c r="E60" s="111" t="str">
        <f>IF(COUNTIF($D$8:D60,D60)&gt;1,"Doublon"," ")</f>
        <v> </v>
      </c>
      <c r="G60" s="107" t="e">
        <f>Cadets!#REF!</f>
        <v>#REF!</v>
      </c>
      <c r="H60" s="108"/>
      <c r="I60" s="109" t="e">
        <f t="shared" si="7"/>
        <v>#REF!</v>
      </c>
      <c r="J60" s="100" t="e">
        <f>IF(Cadets!#REF!=0,1,0)</f>
        <v>#REF!</v>
      </c>
      <c r="K60" s="100" t="e">
        <f>IF(Cadets!#REF!="X",0,5)</f>
        <v>#REF!</v>
      </c>
      <c r="L60" s="100" t="e">
        <f t="shared" si="8"/>
        <v>#REF!</v>
      </c>
      <c r="M60" s="100" t="e">
        <f t="shared" si="9"/>
        <v>#REF!</v>
      </c>
      <c r="N60" s="100" t="e">
        <f t="shared" si="10"/>
        <v>#REF!</v>
      </c>
      <c r="O60" s="100" t="e">
        <f t="shared" si="11"/>
        <v>#REF!</v>
      </c>
      <c r="P60" s="100"/>
      <c r="Q60" s="100"/>
    </row>
    <row r="61" spans="1:17" ht="12.75">
      <c r="A61" s="103">
        <v>54</v>
      </c>
      <c r="B61" s="104">
        <f t="shared" si="6"/>
      </c>
      <c r="C61" s="104">
        <f>IF(ISBLANK(D61),"",(VLOOKUP(D61,Cadets!$A$10:$D$23,3,FALSE))&amp;" ("&amp;(VLOOKUP(D61,Cadets!$A$10:$D$23,4,FALSE))&amp;")")</f>
      </c>
      <c r="D61" s="105"/>
      <c r="E61" s="111" t="str">
        <f>IF(COUNTIF($D$8:D61,D61)&gt;1,"Doublon"," ")</f>
        <v> </v>
      </c>
      <c r="G61" s="107" t="e">
        <f>Cadets!#REF!</f>
        <v>#REF!</v>
      </c>
      <c r="H61" s="108"/>
      <c r="I61" s="109" t="e">
        <f t="shared" si="7"/>
        <v>#REF!</v>
      </c>
      <c r="J61" s="100" t="e">
        <f>IF(Cadets!#REF!=0,1,0)</f>
        <v>#REF!</v>
      </c>
      <c r="K61" s="100" t="e">
        <f>IF(Cadets!#REF!="X",0,5)</f>
        <v>#REF!</v>
      </c>
      <c r="L61" s="100" t="e">
        <f t="shared" si="8"/>
        <v>#REF!</v>
      </c>
      <c r="M61" s="100" t="e">
        <f t="shared" si="9"/>
        <v>#REF!</v>
      </c>
      <c r="N61" s="100" t="e">
        <f t="shared" si="10"/>
        <v>#REF!</v>
      </c>
      <c r="O61" s="100" t="e">
        <f t="shared" si="11"/>
        <v>#REF!</v>
      </c>
      <c r="P61" s="100"/>
      <c r="Q61" s="100"/>
    </row>
    <row r="62" spans="1:17" ht="12.75">
      <c r="A62" s="103">
        <v>55</v>
      </c>
      <c r="B62" s="104">
        <f t="shared" si="6"/>
      </c>
      <c r="C62" s="104">
        <f>IF(ISBLANK(D62),"",(VLOOKUP(D62,Cadets!$A$10:$D$23,3,FALSE))&amp;" ("&amp;(VLOOKUP(D62,Cadets!$A$10:$D$23,4,FALSE))&amp;")")</f>
      </c>
      <c r="D62" s="105"/>
      <c r="E62" s="111" t="str">
        <f>IF(COUNTIF($D$8:D62,D62)&gt;1,"Doublon"," ")</f>
        <v> </v>
      </c>
      <c r="G62" s="107" t="e">
        <f>Cadets!#REF!</f>
        <v>#REF!</v>
      </c>
      <c r="H62" s="108"/>
      <c r="I62" s="109" t="e">
        <f t="shared" si="7"/>
        <v>#REF!</v>
      </c>
      <c r="J62" s="100" t="e">
        <f>IF(Cadets!#REF!=0,1,0)</f>
        <v>#REF!</v>
      </c>
      <c r="K62" s="100" t="e">
        <f>IF(Cadets!#REF!="X",0,5)</f>
        <v>#REF!</v>
      </c>
      <c r="L62" s="100" t="e">
        <f t="shared" si="8"/>
        <v>#REF!</v>
      </c>
      <c r="M62" s="100" t="e">
        <f t="shared" si="9"/>
        <v>#REF!</v>
      </c>
      <c r="N62" s="100" t="e">
        <f t="shared" si="10"/>
        <v>#REF!</v>
      </c>
      <c r="O62" s="100" t="e">
        <f t="shared" si="11"/>
        <v>#REF!</v>
      </c>
      <c r="P62" s="100"/>
      <c r="Q62" s="100"/>
    </row>
    <row r="63" spans="1:17" ht="12.75">
      <c r="A63" s="103">
        <v>56</v>
      </c>
      <c r="B63" s="104">
        <f t="shared" si="6"/>
      </c>
      <c r="C63" s="104">
        <f>IF(ISBLANK(D63),"",(VLOOKUP(D63,Cadets!$A$10:$D$23,3,FALSE))&amp;" ("&amp;(VLOOKUP(D63,Cadets!$A$10:$D$23,4,FALSE))&amp;")")</f>
      </c>
      <c r="D63" s="105"/>
      <c r="E63" s="111" t="str">
        <f>IF(COUNTIF($D$8:D63,D63)&gt;1,"Doublon"," ")</f>
        <v> </v>
      </c>
      <c r="G63" s="107" t="e">
        <f>Cadets!#REF!</f>
        <v>#REF!</v>
      </c>
      <c r="H63" s="108"/>
      <c r="I63" s="109" t="e">
        <f t="shared" si="7"/>
        <v>#REF!</v>
      </c>
      <c r="J63" s="100" t="e">
        <f>IF(Cadets!#REF!=0,1,0)</f>
        <v>#REF!</v>
      </c>
      <c r="K63" s="100" t="e">
        <f>IF(Cadets!#REF!="X",0,5)</f>
        <v>#REF!</v>
      </c>
      <c r="L63" s="100" t="e">
        <f t="shared" si="8"/>
        <v>#REF!</v>
      </c>
      <c r="M63" s="100" t="e">
        <f t="shared" si="9"/>
        <v>#REF!</v>
      </c>
      <c r="N63" s="100" t="e">
        <f t="shared" si="10"/>
        <v>#REF!</v>
      </c>
      <c r="O63" s="100" t="e">
        <f t="shared" si="11"/>
        <v>#REF!</v>
      </c>
      <c r="P63" s="100"/>
      <c r="Q63" s="100"/>
    </row>
    <row r="64" spans="1:17" ht="12.75">
      <c r="A64" s="103">
        <v>57</v>
      </c>
      <c r="B64" s="104">
        <f t="shared" si="6"/>
      </c>
      <c r="C64" s="104">
        <f>IF(ISBLANK(D64),"",(VLOOKUP(D64,Cadets!$A$10:$D$23,3,FALSE))&amp;" ("&amp;(VLOOKUP(D64,Cadets!$A$10:$D$23,4,FALSE))&amp;")")</f>
      </c>
      <c r="D64" s="105"/>
      <c r="E64" s="111" t="str">
        <f>IF(COUNTIF($D$8:D64,D64)&gt;1,"Doublon"," ")</f>
        <v> </v>
      </c>
      <c r="G64" s="107" t="e">
        <f>Cadets!#REF!</f>
        <v>#REF!</v>
      </c>
      <c r="H64" s="108"/>
      <c r="I64" s="109" t="e">
        <f t="shared" si="7"/>
        <v>#REF!</v>
      </c>
      <c r="J64" s="100" t="e">
        <f>IF(Cadets!#REF!=0,1,0)</f>
        <v>#REF!</v>
      </c>
      <c r="K64" s="100" t="e">
        <f>IF(Cadets!#REF!="X",0,5)</f>
        <v>#REF!</v>
      </c>
      <c r="L64" s="100" t="e">
        <f t="shared" si="8"/>
        <v>#REF!</v>
      </c>
      <c r="M64" s="100" t="e">
        <f t="shared" si="9"/>
        <v>#REF!</v>
      </c>
      <c r="N64" s="100" t="e">
        <f t="shared" si="10"/>
        <v>#REF!</v>
      </c>
      <c r="O64" s="100" t="e">
        <f t="shared" si="11"/>
        <v>#REF!</v>
      </c>
      <c r="P64" s="100"/>
      <c r="Q64" s="100"/>
    </row>
    <row r="65" spans="1:17" ht="12.75">
      <c r="A65" s="103">
        <v>58</v>
      </c>
      <c r="B65" s="104">
        <f t="shared" si="6"/>
      </c>
      <c r="C65" s="104">
        <f>IF(ISBLANK(D65),"",(VLOOKUP(D65,Cadets!$A$10:$D$23,3,FALSE))&amp;" ("&amp;(VLOOKUP(D65,Cadets!$A$10:$D$23,4,FALSE))&amp;")")</f>
      </c>
      <c r="D65" s="105"/>
      <c r="E65" s="111" t="str">
        <f>IF(COUNTIF($D$8:D65,D65)&gt;1,"Doublon"," ")</f>
        <v> </v>
      </c>
      <c r="G65" s="107" t="e">
        <f>Cadets!#REF!</f>
        <v>#REF!</v>
      </c>
      <c r="H65" s="108"/>
      <c r="I65" s="109" t="e">
        <f t="shared" si="7"/>
        <v>#REF!</v>
      </c>
      <c r="J65" s="100" t="e">
        <f>IF(Cadets!#REF!=0,1,0)</f>
        <v>#REF!</v>
      </c>
      <c r="K65" s="100" t="e">
        <f>IF(Cadets!#REF!="X",0,5)</f>
        <v>#REF!</v>
      </c>
      <c r="L65" s="100" t="e">
        <f t="shared" si="8"/>
        <v>#REF!</v>
      </c>
      <c r="M65" s="100" t="e">
        <f t="shared" si="9"/>
        <v>#REF!</v>
      </c>
      <c r="N65" s="100" t="e">
        <f t="shared" si="10"/>
        <v>#REF!</v>
      </c>
      <c r="O65" s="100" t="e">
        <f t="shared" si="11"/>
        <v>#REF!</v>
      </c>
      <c r="P65" s="100"/>
      <c r="Q65" s="100"/>
    </row>
    <row r="66" spans="1:17" ht="12.75">
      <c r="A66" s="103">
        <v>59</v>
      </c>
      <c r="B66" s="104">
        <f t="shared" si="6"/>
      </c>
      <c r="C66" s="104">
        <f>IF(ISBLANK(D66),"",(VLOOKUP(D66,Cadets!$A$10:$D$23,3,FALSE))&amp;" ("&amp;(VLOOKUP(D66,Cadets!$A$10:$D$23,4,FALSE))&amp;")")</f>
      </c>
      <c r="D66" s="105"/>
      <c r="E66" s="111" t="str">
        <f>IF(COUNTIF($D$8:D66,D66)&gt;1,"Doublon"," ")</f>
        <v> </v>
      </c>
      <c r="G66" s="107" t="e">
        <f>Cadets!#REF!</f>
        <v>#REF!</v>
      </c>
      <c r="H66" s="108"/>
      <c r="I66" s="109" t="e">
        <f t="shared" si="7"/>
        <v>#REF!</v>
      </c>
      <c r="J66" s="100" t="e">
        <f>IF(Cadets!#REF!=0,1,0)</f>
        <v>#REF!</v>
      </c>
      <c r="K66" s="100" t="e">
        <f>IF(Cadets!#REF!="X",0,5)</f>
        <v>#REF!</v>
      </c>
      <c r="L66" s="100" t="e">
        <f t="shared" si="8"/>
        <v>#REF!</v>
      </c>
      <c r="M66" s="100" t="e">
        <f t="shared" si="9"/>
        <v>#REF!</v>
      </c>
      <c r="N66" s="100" t="e">
        <f t="shared" si="10"/>
        <v>#REF!</v>
      </c>
      <c r="O66" s="100" t="e">
        <f t="shared" si="11"/>
        <v>#REF!</v>
      </c>
      <c r="P66" s="100"/>
      <c r="Q66" s="100"/>
    </row>
    <row r="67" spans="1:17" ht="12.75">
      <c r="A67" s="103">
        <v>60</v>
      </c>
      <c r="B67" s="104">
        <f t="shared" si="6"/>
      </c>
      <c r="C67" s="104">
        <f>IF(ISBLANK(D67),"",(VLOOKUP(D67,Cadets!$A$10:$D$23,3,FALSE))&amp;" ("&amp;(VLOOKUP(D67,Cadets!$A$10:$D$23,4,FALSE))&amp;")")</f>
      </c>
      <c r="D67" s="105"/>
      <c r="E67" s="111" t="str">
        <f>IF(COUNTIF($D$8:D67,D67)&gt;1,"Doublon"," ")</f>
        <v> </v>
      </c>
      <c r="G67" s="107" t="e">
        <f>Cadets!#REF!</f>
        <v>#REF!</v>
      </c>
      <c r="H67" s="108"/>
      <c r="I67" s="109" t="e">
        <f t="shared" si="7"/>
        <v>#REF!</v>
      </c>
      <c r="J67" s="100" t="e">
        <f>IF(Cadets!#REF!=0,1,0)</f>
        <v>#REF!</v>
      </c>
      <c r="K67" s="100" t="e">
        <f>IF(Cadets!#REF!="X",0,5)</f>
        <v>#REF!</v>
      </c>
      <c r="L67" s="100" t="e">
        <f t="shared" si="8"/>
        <v>#REF!</v>
      </c>
      <c r="M67" s="100" t="e">
        <f t="shared" si="9"/>
        <v>#REF!</v>
      </c>
      <c r="N67" s="100" t="e">
        <f t="shared" si="10"/>
        <v>#REF!</v>
      </c>
      <c r="O67" s="100" t="e">
        <f t="shared" si="11"/>
        <v>#REF!</v>
      </c>
      <c r="P67" s="100"/>
      <c r="Q67" s="100"/>
    </row>
    <row r="68" spans="1:17" ht="12.75">
      <c r="A68" s="103">
        <v>61</v>
      </c>
      <c r="B68" s="104">
        <f t="shared" si="6"/>
      </c>
      <c r="C68" s="104">
        <f>IF(ISBLANK(D68),"",(VLOOKUP(D68,Cadets!$A$10:$D$23,3,FALSE))&amp;" ("&amp;(VLOOKUP(D68,Cadets!$A$10:$D$23,4,FALSE))&amp;")")</f>
      </c>
      <c r="D68" s="105"/>
      <c r="E68" s="111" t="str">
        <f>IF(COUNTIF($D$8:D68,D68)&gt;1,"Doublon"," ")</f>
        <v> </v>
      </c>
      <c r="G68" s="107" t="e">
        <f>Cadets!#REF!</f>
        <v>#REF!</v>
      </c>
      <c r="H68" s="108"/>
      <c r="I68" s="109" t="e">
        <f t="shared" si="7"/>
        <v>#REF!</v>
      </c>
      <c r="J68" s="100" t="e">
        <f>IF(Cadets!#REF!=0,1,0)</f>
        <v>#REF!</v>
      </c>
      <c r="K68" s="100" t="e">
        <f>IF(Cadets!#REF!="X",0,5)</f>
        <v>#REF!</v>
      </c>
      <c r="L68" s="100" t="e">
        <f t="shared" si="8"/>
        <v>#REF!</v>
      </c>
      <c r="M68" s="100" t="e">
        <f t="shared" si="9"/>
        <v>#REF!</v>
      </c>
      <c r="N68" s="100" t="e">
        <f t="shared" si="10"/>
        <v>#REF!</v>
      </c>
      <c r="O68" s="100" t="e">
        <f t="shared" si="11"/>
        <v>#REF!</v>
      </c>
      <c r="P68" s="100"/>
      <c r="Q68" s="100"/>
    </row>
    <row r="69" spans="1:17" ht="12.75">
      <c r="A69" s="103">
        <v>62</v>
      </c>
      <c r="B69" s="104">
        <f t="shared" si="6"/>
      </c>
      <c r="C69" s="104">
        <f>IF(ISBLANK(D69),"",(VLOOKUP(D69,Cadets!$A$10:$D$23,3,FALSE))&amp;" ("&amp;(VLOOKUP(D69,Cadets!$A$10:$D$23,4,FALSE))&amp;")")</f>
      </c>
      <c r="D69" s="105"/>
      <c r="E69" s="111" t="str">
        <f>IF(COUNTIF($D$8:D69,D69)&gt;1,"Doublon"," ")</f>
        <v> </v>
      </c>
      <c r="G69" s="107" t="e">
        <f>Cadets!#REF!</f>
        <v>#REF!</v>
      </c>
      <c r="H69" s="108"/>
      <c r="I69" s="109" t="e">
        <f t="shared" si="7"/>
        <v>#REF!</v>
      </c>
      <c r="J69" s="100" t="e">
        <f>IF(Cadets!#REF!=0,1,0)</f>
        <v>#REF!</v>
      </c>
      <c r="K69" s="100" t="e">
        <f>IF(Cadets!#REF!="X",0,5)</f>
        <v>#REF!</v>
      </c>
      <c r="L69" s="100" t="e">
        <f t="shared" si="8"/>
        <v>#REF!</v>
      </c>
      <c r="M69" s="100" t="e">
        <f t="shared" si="9"/>
        <v>#REF!</v>
      </c>
      <c r="N69" s="100" t="e">
        <f t="shared" si="10"/>
        <v>#REF!</v>
      </c>
      <c r="O69" s="100" t="e">
        <f t="shared" si="11"/>
        <v>#REF!</v>
      </c>
      <c r="P69" s="100"/>
      <c r="Q69" s="100"/>
    </row>
    <row r="70" spans="1:17" ht="12.75">
      <c r="A70" s="103">
        <v>63</v>
      </c>
      <c r="B70" s="104">
        <f t="shared" si="6"/>
      </c>
      <c r="C70" s="104">
        <f>IF(ISBLANK(D70),"",(VLOOKUP(D70,Cadets!$A$10:$D$23,3,FALSE))&amp;" ("&amp;(VLOOKUP(D70,Cadets!$A$10:$D$23,4,FALSE))&amp;")")</f>
      </c>
      <c r="D70" s="105"/>
      <c r="E70" s="111" t="str">
        <f>IF(COUNTIF($D$8:D70,D70)&gt;1,"Doublon"," ")</f>
        <v> </v>
      </c>
      <c r="G70" s="107" t="e">
        <f>Cadets!#REF!</f>
        <v>#REF!</v>
      </c>
      <c r="H70" s="108"/>
      <c r="I70" s="109" t="e">
        <f t="shared" si="7"/>
        <v>#REF!</v>
      </c>
      <c r="J70" s="100" t="e">
        <f>IF(Cadets!#REF!=0,1,0)</f>
        <v>#REF!</v>
      </c>
      <c r="K70" s="100" t="e">
        <f>IF(Cadets!#REF!="X",0,5)</f>
        <v>#REF!</v>
      </c>
      <c r="L70" s="100" t="e">
        <f t="shared" si="8"/>
        <v>#REF!</v>
      </c>
      <c r="M70" s="100" t="e">
        <f t="shared" si="9"/>
        <v>#REF!</v>
      </c>
      <c r="N70" s="100" t="e">
        <f t="shared" si="10"/>
        <v>#REF!</v>
      </c>
      <c r="O70" s="100" t="e">
        <f t="shared" si="11"/>
        <v>#REF!</v>
      </c>
      <c r="P70" s="100"/>
      <c r="Q70" s="100"/>
    </row>
    <row r="71" spans="1:17" ht="12.75">
      <c r="A71" s="103">
        <v>64</v>
      </c>
      <c r="B71" s="104">
        <f t="shared" si="6"/>
      </c>
      <c r="C71" s="104">
        <f>IF(ISBLANK(D71),"",(VLOOKUP(D71,Cadets!$A$10:$D$23,3,FALSE))&amp;" ("&amp;(VLOOKUP(D71,Cadets!$A$10:$D$23,4,FALSE))&amp;")")</f>
      </c>
      <c r="D71" s="105"/>
      <c r="E71" s="111" t="str">
        <f>IF(COUNTIF($D$8:D71,D71)&gt;1,"Doublon"," ")</f>
        <v> </v>
      </c>
      <c r="G71" s="107" t="e">
        <f>Cadets!#REF!</f>
        <v>#REF!</v>
      </c>
      <c r="H71" s="108"/>
      <c r="I71" s="109" t="e">
        <f t="shared" si="7"/>
        <v>#REF!</v>
      </c>
      <c r="J71" s="100" t="e">
        <f>IF(Cadets!#REF!=0,1,0)</f>
        <v>#REF!</v>
      </c>
      <c r="K71" s="100" t="e">
        <f>IF(Cadets!#REF!="X",0,5)</f>
        <v>#REF!</v>
      </c>
      <c r="L71" s="100" t="e">
        <f t="shared" si="8"/>
        <v>#REF!</v>
      </c>
      <c r="M71" s="100" t="e">
        <f t="shared" si="9"/>
        <v>#REF!</v>
      </c>
      <c r="N71" s="100" t="e">
        <f t="shared" si="10"/>
        <v>#REF!</v>
      </c>
      <c r="O71" s="100" t="e">
        <f t="shared" si="11"/>
        <v>#REF!</v>
      </c>
      <c r="P71" s="100"/>
      <c r="Q71" s="100"/>
    </row>
    <row r="72" spans="1:17" ht="12.75">
      <c r="A72" s="103">
        <v>65</v>
      </c>
      <c r="B72" s="104">
        <f aca="true" t="shared" si="12" ref="B72:B107">IF(ISBLANK(D72),"",VLOOKUP(D72,Cadets_resultats_7,2,FALSE))</f>
      </c>
      <c r="C72" s="104">
        <f>IF(ISBLANK(D72),"",(VLOOKUP(D72,Cadets!$A$10:$D$23,3,FALSE))&amp;" ("&amp;(VLOOKUP(D72,Cadets!$A$10:$D$23,4,FALSE))&amp;")")</f>
      </c>
      <c r="D72" s="105"/>
      <c r="E72" s="111" t="str">
        <f>IF(COUNTIF($D$8:D72,D72)&gt;1,"Doublon"," ")</f>
        <v> </v>
      </c>
      <c r="G72" s="107" t="e">
        <f>Cadets!#REF!</f>
        <v>#REF!</v>
      </c>
      <c r="H72" s="108"/>
      <c r="I72" s="109" t="e">
        <f aca="true" t="shared" si="13" ref="I72:I107">VLOOKUP($O$8:$O$107,$Q$8:$R$16,2,FALSE)</f>
        <v>#REF!</v>
      </c>
      <c r="J72" s="100" t="e">
        <f>IF(Cadets!#REF!=0,1,0)</f>
        <v>#REF!</v>
      </c>
      <c r="K72" s="100" t="e">
        <f>IF(Cadets!#REF!="X",0,5)</f>
        <v>#REF!</v>
      </c>
      <c r="L72" s="100" t="e">
        <f aca="true" t="shared" si="14" ref="L72:L103">J72+K72</f>
        <v>#REF!</v>
      </c>
      <c r="M72" s="100" t="e">
        <f aca="true" t="shared" si="15" ref="M72:M107">IF(SUM(J72:K72)=0,10,0)</f>
        <v>#REF!</v>
      </c>
      <c r="N72" s="100" t="e">
        <f aca="true" t="shared" si="16" ref="N72:N103">IF(M72=10,COUNTIF($D$8:$D$107,G72),50)</f>
        <v>#REF!</v>
      </c>
      <c r="O72" s="100" t="e">
        <f aca="true" t="shared" si="17" ref="O72:O103">L72+M72+N72</f>
        <v>#REF!</v>
      </c>
      <c r="P72" s="100"/>
      <c r="Q72" s="100"/>
    </row>
    <row r="73" spans="1:17" ht="12.75">
      <c r="A73" s="103">
        <v>66</v>
      </c>
      <c r="B73" s="104">
        <f t="shared" si="12"/>
      </c>
      <c r="C73" s="104">
        <f>IF(ISBLANK(D73),"",(VLOOKUP(D73,Cadets!$A$10:$D$23,3,FALSE))&amp;" ("&amp;(VLOOKUP(D73,Cadets!$A$10:$D$23,4,FALSE))&amp;")")</f>
      </c>
      <c r="D73" s="105"/>
      <c r="E73" s="111" t="str">
        <f>IF(COUNTIF($D$8:D73,D73)&gt;1,"Doublon"," ")</f>
        <v> </v>
      </c>
      <c r="G73" s="107" t="e">
        <f>Cadets!#REF!</f>
        <v>#REF!</v>
      </c>
      <c r="H73" s="108"/>
      <c r="I73" s="109" t="e">
        <f t="shared" si="13"/>
        <v>#REF!</v>
      </c>
      <c r="J73" s="100" t="e">
        <f>IF(Cadets!#REF!=0,1,0)</f>
        <v>#REF!</v>
      </c>
      <c r="K73" s="100" t="e">
        <f>IF(Cadets!#REF!="X",0,5)</f>
        <v>#REF!</v>
      </c>
      <c r="L73" s="100" t="e">
        <f t="shared" si="14"/>
        <v>#REF!</v>
      </c>
      <c r="M73" s="100" t="e">
        <f t="shared" si="15"/>
        <v>#REF!</v>
      </c>
      <c r="N73" s="100" t="e">
        <f t="shared" si="16"/>
        <v>#REF!</v>
      </c>
      <c r="O73" s="100" t="e">
        <f t="shared" si="17"/>
        <v>#REF!</v>
      </c>
      <c r="P73" s="100"/>
      <c r="Q73" s="100"/>
    </row>
    <row r="74" spans="1:17" ht="12.75">
      <c r="A74" s="103">
        <v>67</v>
      </c>
      <c r="B74" s="104">
        <f t="shared" si="12"/>
      </c>
      <c r="C74" s="104">
        <f>IF(ISBLANK(D74),"",(VLOOKUP(D74,Cadets!$A$10:$D$23,3,FALSE))&amp;" ("&amp;(VLOOKUP(D74,Cadets!$A$10:$D$23,4,FALSE))&amp;")")</f>
      </c>
      <c r="D74" s="105"/>
      <c r="E74" s="111" t="str">
        <f>IF(COUNTIF($D$8:D74,D74)&gt;1,"Doublon"," ")</f>
        <v> </v>
      </c>
      <c r="G74" s="107" t="e">
        <f>Cadets!#REF!</f>
        <v>#REF!</v>
      </c>
      <c r="H74" s="108"/>
      <c r="I74" s="109" t="e">
        <f t="shared" si="13"/>
        <v>#REF!</v>
      </c>
      <c r="J74" s="100" t="e">
        <f>IF(Cadets!#REF!=0,1,0)</f>
        <v>#REF!</v>
      </c>
      <c r="K74" s="100" t="e">
        <f>IF(Cadets!#REF!="X",0,5)</f>
        <v>#REF!</v>
      </c>
      <c r="L74" s="100" t="e">
        <f t="shared" si="14"/>
        <v>#REF!</v>
      </c>
      <c r="M74" s="100" t="e">
        <f t="shared" si="15"/>
        <v>#REF!</v>
      </c>
      <c r="N74" s="100" t="e">
        <f t="shared" si="16"/>
        <v>#REF!</v>
      </c>
      <c r="O74" s="100" t="e">
        <f t="shared" si="17"/>
        <v>#REF!</v>
      </c>
      <c r="P74" s="100"/>
      <c r="Q74" s="100"/>
    </row>
    <row r="75" spans="1:17" ht="12.75">
      <c r="A75" s="103">
        <v>68</v>
      </c>
      <c r="B75" s="104">
        <f t="shared" si="12"/>
      </c>
      <c r="C75" s="104">
        <f>IF(ISBLANK(D75),"",(VLOOKUP(D75,Cadets!$A$10:$D$23,3,FALSE))&amp;" ("&amp;(VLOOKUP(D75,Cadets!$A$10:$D$23,4,FALSE))&amp;")")</f>
      </c>
      <c r="D75" s="105"/>
      <c r="E75" s="111" t="str">
        <f>IF(COUNTIF($D$8:D75,D75)&gt;1,"Doublon"," ")</f>
        <v> </v>
      </c>
      <c r="G75" s="107" t="e">
        <f>Cadets!#REF!</f>
        <v>#REF!</v>
      </c>
      <c r="H75" s="108"/>
      <c r="I75" s="109" t="e">
        <f t="shared" si="13"/>
        <v>#REF!</v>
      </c>
      <c r="J75" s="100" t="e">
        <f>IF(Cadets!#REF!=0,1,0)</f>
        <v>#REF!</v>
      </c>
      <c r="K75" s="100" t="e">
        <f>IF(Cadets!#REF!="X",0,5)</f>
        <v>#REF!</v>
      </c>
      <c r="L75" s="100" t="e">
        <f t="shared" si="14"/>
        <v>#REF!</v>
      </c>
      <c r="M75" s="100" t="e">
        <f t="shared" si="15"/>
        <v>#REF!</v>
      </c>
      <c r="N75" s="100" t="e">
        <f t="shared" si="16"/>
        <v>#REF!</v>
      </c>
      <c r="O75" s="100" t="e">
        <f t="shared" si="17"/>
        <v>#REF!</v>
      </c>
      <c r="P75" s="100"/>
      <c r="Q75" s="100"/>
    </row>
    <row r="76" spans="1:17" ht="12.75">
      <c r="A76" s="103">
        <v>69</v>
      </c>
      <c r="B76" s="104">
        <f t="shared" si="12"/>
      </c>
      <c r="C76" s="104">
        <f>IF(ISBLANK(D76),"",(VLOOKUP(D76,Cadets!$A$10:$D$23,3,FALSE))&amp;" ("&amp;(VLOOKUP(D76,Cadets!$A$10:$D$23,4,FALSE))&amp;")")</f>
      </c>
      <c r="D76" s="105"/>
      <c r="E76" s="111" t="str">
        <f>IF(COUNTIF($D$8:D76,D76)&gt;1,"Doublon"," ")</f>
        <v> </v>
      </c>
      <c r="G76" s="107" t="e">
        <f>Cadets!#REF!</f>
        <v>#REF!</v>
      </c>
      <c r="H76" s="108"/>
      <c r="I76" s="109" t="e">
        <f t="shared" si="13"/>
        <v>#REF!</v>
      </c>
      <c r="J76" s="100" t="e">
        <f>IF(Cadets!#REF!=0,1,0)</f>
        <v>#REF!</v>
      </c>
      <c r="K76" s="100" t="e">
        <f>IF(Cadets!#REF!="X",0,5)</f>
        <v>#REF!</v>
      </c>
      <c r="L76" s="100" t="e">
        <f t="shared" si="14"/>
        <v>#REF!</v>
      </c>
      <c r="M76" s="100" t="e">
        <f t="shared" si="15"/>
        <v>#REF!</v>
      </c>
      <c r="N76" s="100" t="e">
        <f t="shared" si="16"/>
        <v>#REF!</v>
      </c>
      <c r="O76" s="100" t="e">
        <f t="shared" si="17"/>
        <v>#REF!</v>
      </c>
      <c r="P76" s="100"/>
      <c r="Q76" s="100"/>
    </row>
    <row r="77" spans="1:17" ht="12.75">
      <c r="A77" s="103">
        <v>70</v>
      </c>
      <c r="B77" s="104">
        <f t="shared" si="12"/>
      </c>
      <c r="C77" s="104">
        <f>IF(ISBLANK(D77),"",(VLOOKUP(D77,Cadets!$A$10:$D$23,3,FALSE))&amp;" ("&amp;(VLOOKUP(D77,Cadets!$A$10:$D$23,4,FALSE))&amp;")")</f>
      </c>
      <c r="D77" s="105"/>
      <c r="E77" s="111" t="str">
        <f>IF(COUNTIF($D$8:D77,D77)&gt;1,"Doublon"," ")</f>
        <v> </v>
      </c>
      <c r="G77" s="107" t="e">
        <f>Cadets!#REF!</f>
        <v>#REF!</v>
      </c>
      <c r="H77" s="108"/>
      <c r="I77" s="109" t="e">
        <f t="shared" si="13"/>
        <v>#REF!</v>
      </c>
      <c r="J77" s="100" t="e">
        <f>IF(Cadets!#REF!=0,1,0)</f>
        <v>#REF!</v>
      </c>
      <c r="K77" s="100" t="e">
        <f>IF(Cadets!#REF!="X",0,5)</f>
        <v>#REF!</v>
      </c>
      <c r="L77" s="100" t="e">
        <f t="shared" si="14"/>
        <v>#REF!</v>
      </c>
      <c r="M77" s="100" t="e">
        <f t="shared" si="15"/>
        <v>#REF!</v>
      </c>
      <c r="N77" s="100" t="e">
        <f t="shared" si="16"/>
        <v>#REF!</v>
      </c>
      <c r="O77" s="100" t="e">
        <f t="shared" si="17"/>
        <v>#REF!</v>
      </c>
      <c r="P77" s="100"/>
      <c r="Q77" s="100"/>
    </row>
    <row r="78" spans="1:17" ht="12.75">
      <c r="A78" s="103">
        <v>71</v>
      </c>
      <c r="B78" s="104">
        <f t="shared" si="12"/>
      </c>
      <c r="C78" s="104">
        <f>IF(ISBLANK(D78),"",(VLOOKUP(D78,Cadets!$A$10:$D$23,3,FALSE))&amp;" ("&amp;(VLOOKUP(D78,Cadets!$A$10:$D$23,4,FALSE))&amp;")")</f>
      </c>
      <c r="D78" s="105"/>
      <c r="E78" s="111" t="str">
        <f>IF(COUNTIF($D$8:D78,D78)&gt;1,"Doublon"," ")</f>
        <v> </v>
      </c>
      <c r="G78" s="107" t="e">
        <f>Cadets!#REF!</f>
        <v>#REF!</v>
      </c>
      <c r="H78" s="108"/>
      <c r="I78" s="109" t="e">
        <f t="shared" si="13"/>
        <v>#REF!</v>
      </c>
      <c r="J78" s="100" t="e">
        <f>IF(Cadets!#REF!=0,1,0)</f>
        <v>#REF!</v>
      </c>
      <c r="K78" s="100" t="e">
        <f>IF(Cadets!#REF!="X",0,5)</f>
        <v>#REF!</v>
      </c>
      <c r="L78" s="100" t="e">
        <f t="shared" si="14"/>
        <v>#REF!</v>
      </c>
      <c r="M78" s="100" t="e">
        <f t="shared" si="15"/>
        <v>#REF!</v>
      </c>
      <c r="N78" s="100" t="e">
        <f t="shared" si="16"/>
        <v>#REF!</v>
      </c>
      <c r="O78" s="100" t="e">
        <f t="shared" si="17"/>
        <v>#REF!</v>
      </c>
      <c r="P78" s="100"/>
      <c r="Q78" s="100"/>
    </row>
    <row r="79" spans="1:17" ht="12.75">
      <c r="A79" s="103">
        <v>72</v>
      </c>
      <c r="B79" s="104">
        <f t="shared" si="12"/>
      </c>
      <c r="C79" s="104">
        <f>IF(ISBLANK(D79),"",(VLOOKUP(D79,Cadets!$A$10:$D$23,3,FALSE))&amp;" ("&amp;(VLOOKUP(D79,Cadets!$A$10:$D$23,4,FALSE))&amp;")")</f>
      </c>
      <c r="D79" s="105"/>
      <c r="E79" s="111" t="str">
        <f>IF(COUNTIF($D$8:D79,D79)&gt;1,"Doublon"," ")</f>
        <v> </v>
      </c>
      <c r="G79" s="107" t="e">
        <f>Cadets!#REF!</f>
        <v>#REF!</v>
      </c>
      <c r="H79" s="108"/>
      <c r="I79" s="109" t="e">
        <f t="shared" si="13"/>
        <v>#REF!</v>
      </c>
      <c r="J79" s="100" t="e">
        <f>IF(Cadets!#REF!=0,1,0)</f>
        <v>#REF!</v>
      </c>
      <c r="K79" s="100" t="e">
        <f>IF(Cadets!#REF!="X",0,5)</f>
        <v>#REF!</v>
      </c>
      <c r="L79" s="100" t="e">
        <f t="shared" si="14"/>
        <v>#REF!</v>
      </c>
      <c r="M79" s="100" t="e">
        <f t="shared" si="15"/>
        <v>#REF!</v>
      </c>
      <c r="N79" s="100" t="e">
        <f t="shared" si="16"/>
        <v>#REF!</v>
      </c>
      <c r="O79" s="100" t="e">
        <f t="shared" si="17"/>
        <v>#REF!</v>
      </c>
      <c r="P79" s="100"/>
      <c r="Q79" s="100"/>
    </row>
    <row r="80" spans="1:17" ht="12.75">
      <c r="A80" s="103">
        <v>73</v>
      </c>
      <c r="B80" s="104">
        <f t="shared" si="12"/>
      </c>
      <c r="C80" s="104">
        <f>IF(ISBLANK(D80),"",(VLOOKUP(D80,Cadets!$A$10:$D$23,3,FALSE))&amp;" ("&amp;(VLOOKUP(D80,Cadets!$A$10:$D$23,4,FALSE))&amp;")")</f>
      </c>
      <c r="D80" s="105"/>
      <c r="E80" s="111" t="str">
        <f>IF(COUNTIF($D$8:D80,D80)&gt;1,"Doublon"," ")</f>
        <v> </v>
      </c>
      <c r="G80" s="107" t="e">
        <f>Cadets!#REF!</f>
        <v>#REF!</v>
      </c>
      <c r="H80" s="108"/>
      <c r="I80" s="109" t="e">
        <f t="shared" si="13"/>
        <v>#REF!</v>
      </c>
      <c r="J80" s="100" t="e">
        <f>IF(Cadets!#REF!=0,1,0)</f>
        <v>#REF!</v>
      </c>
      <c r="K80" s="100" t="e">
        <f>IF(Cadets!#REF!="X",0,5)</f>
        <v>#REF!</v>
      </c>
      <c r="L80" s="100" t="e">
        <f t="shared" si="14"/>
        <v>#REF!</v>
      </c>
      <c r="M80" s="100" t="e">
        <f t="shared" si="15"/>
        <v>#REF!</v>
      </c>
      <c r="N80" s="100" t="e">
        <f t="shared" si="16"/>
        <v>#REF!</v>
      </c>
      <c r="O80" s="100" t="e">
        <f t="shared" si="17"/>
        <v>#REF!</v>
      </c>
      <c r="P80" s="100"/>
      <c r="Q80" s="100"/>
    </row>
    <row r="81" spans="1:17" ht="12.75">
      <c r="A81" s="103">
        <v>74</v>
      </c>
      <c r="B81" s="104">
        <f t="shared" si="12"/>
      </c>
      <c r="C81" s="104">
        <f>IF(ISBLANK(D81),"",(VLOOKUP(D81,Cadets!$A$10:$D$23,3,FALSE))&amp;" ("&amp;(VLOOKUP(D81,Cadets!$A$10:$D$23,4,FALSE))&amp;")")</f>
      </c>
      <c r="D81" s="105"/>
      <c r="E81" s="111" t="str">
        <f>IF(COUNTIF($D$8:D81,D81)&gt;1,"Doublon"," ")</f>
        <v> </v>
      </c>
      <c r="G81" s="107" t="e">
        <f>Cadets!#REF!</f>
        <v>#REF!</v>
      </c>
      <c r="H81" s="108"/>
      <c r="I81" s="109" t="e">
        <f t="shared" si="13"/>
        <v>#REF!</v>
      </c>
      <c r="J81" s="100" t="e">
        <f>IF(Cadets!#REF!=0,1,0)</f>
        <v>#REF!</v>
      </c>
      <c r="K81" s="100" t="e">
        <f>IF(Cadets!#REF!="X",0,5)</f>
        <v>#REF!</v>
      </c>
      <c r="L81" s="100" t="e">
        <f t="shared" si="14"/>
        <v>#REF!</v>
      </c>
      <c r="M81" s="100" t="e">
        <f t="shared" si="15"/>
        <v>#REF!</v>
      </c>
      <c r="N81" s="100" t="e">
        <f t="shared" si="16"/>
        <v>#REF!</v>
      </c>
      <c r="O81" s="100" t="e">
        <f t="shared" si="17"/>
        <v>#REF!</v>
      </c>
      <c r="P81" s="100"/>
      <c r="Q81" s="100"/>
    </row>
    <row r="82" spans="1:17" ht="12.75">
      <c r="A82" s="103">
        <v>75</v>
      </c>
      <c r="B82" s="104">
        <f t="shared" si="12"/>
      </c>
      <c r="C82" s="104">
        <f>IF(ISBLANK(D82),"",(VLOOKUP(D82,Cadets!$A$10:$D$23,3,FALSE))&amp;" ("&amp;(VLOOKUP(D82,Cadets!$A$10:$D$23,4,FALSE))&amp;")")</f>
      </c>
      <c r="D82" s="105"/>
      <c r="E82" s="111" t="str">
        <f>IF(COUNTIF($D$8:D82,D82)&gt;1,"Doublon"," ")</f>
        <v> </v>
      </c>
      <c r="G82" s="107" t="e">
        <f>Cadets!#REF!</f>
        <v>#REF!</v>
      </c>
      <c r="H82" s="108"/>
      <c r="I82" s="109" t="e">
        <f t="shared" si="13"/>
        <v>#REF!</v>
      </c>
      <c r="J82" s="100" t="e">
        <f>IF(Cadets!#REF!=0,1,0)</f>
        <v>#REF!</v>
      </c>
      <c r="K82" s="100" t="e">
        <f>IF(Cadets!#REF!="X",0,5)</f>
        <v>#REF!</v>
      </c>
      <c r="L82" s="100" t="e">
        <f t="shared" si="14"/>
        <v>#REF!</v>
      </c>
      <c r="M82" s="100" t="e">
        <f t="shared" si="15"/>
        <v>#REF!</v>
      </c>
      <c r="N82" s="100" t="e">
        <f t="shared" si="16"/>
        <v>#REF!</v>
      </c>
      <c r="O82" s="100" t="e">
        <f t="shared" si="17"/>
        <v>#REF!</v>
      </c>
      <c r="P82" s="100"/>
      <c r="Q82" s="100"/>
    </row>
    <row r="83" spans="1:17" ht="12.75">
      <c r="A83" s="103">
        <v>76</v>
      </c>
      <c r="B83" s="104">
        <f t="shared" si="12"/>
      </c>
      <c r="C83" s="104">
        <f>IF(ISBLANK(D83),"",(VLOOKUP(D83,Cadets!$A$10:$D$23,3,FALSE))&amp;" ("&amp;(VLOOKUP(D83,Cadets!$A$10:$D$23,4,FALSE))&amp;")")</f>
      </c>
      <c r="D83" s="105"/>
      <c r="E83" s="111" t="str">
        <f>IF(COUNTIF($D$8:D83,D83)&gt;1,"Doublon"," ")</f>
        <v> </v>
      </c>
      <c r="G83" s="107" t="e">
        <f>Cadets!#REF!</f>
        <v>#REF!</v>
      </c>
      <c r="H83" s="108"/>
      <c r="I83" s="109" t="e">
        <f t="shared" si="13"/>
        <v>#REF!</v>
      </c>
      <c r="J83" s="100" t="e">
        <f>IF(Cadets!#REF!=0,1,0)</f>
        <v>#REF!</v>
      </c>
      <c r="K83" s="100" t="e">
        <f>IF(Cadets!#REF!="X",0,5)</f>
        <v>#REF!</v>
      </c>
      <c r="L83" s="100" t="e">
        <f t="shared" si="14"/>
        <v>#REF!</v>
      </c>
      <c r="M83" s="100" t="e">
        <f t="shared" si="15"/>
        <v>#REF!</v>
      </c>
      <c r="N83" s="100" t="e">
        <f t="shared" si="16"/>
        <v>#REF!</v>
      </c>
      <c r="O83" s="100" t="e">
        <f t="shared" si="17"/>
        <v>#REF!</v>
      </c>
      <c r="P83" s="100"/>
      <c r="Q83" s="100"/>
    </row>
    <row r="84" spans="1:17" ht="12.75">
      <c r="A84" s="103">
        <v>77</v>
      </c>
      <c r="B84" s="104">
        <f t="shared" si="12"/>
      </c>
      <c r="C84" s="104">
        <f>IF(ISBLANK(D84),"",(VLOOKUP(D84,Cadets!$A$10:$D$23,3,FALSE))&amp;" ("&amp;(VLOOKUP(D84,Cadets!$A$10:$D$23,4,FALSE))&amp;")")</f>
      </c>
      <c r="D84" s="105"/>
      <c r="E84" s="111" t="str">
        <f>IF(COUNTIF($D$8:D84,D84)&gt;1,"Doublon"," ")</f>
        <v> </v>
      </c>
      <c r="G84" s="107" t="e">
        <f>Cadets!#REF!</f>
        <v>#REF!</v>
      </c>
      <c r="H84" s="108"/>
      <c r="I84" s="109" t="e">
        <f t="shared" si="13"/>
        <v>#REF!</v>
      </c>
      <c r="J84" s="100" t="e">
        <f>IF(Cadets!#REF!=0,1,0)</f>
        <v>#REF!</v>
      </c>
      <c r="K84" s="100" t="e">
        <f>IF(Cadets!#REF!="X",0,5)</f>
        <v>#REF!</v>
      </c>
      <c r="L84" s="100" t="e">
        <f t="shared" si="14"/>
        <v>#REF!</v>
      </c>
      <c r="M84" s="100" t="e">
        <f t="shared" si="15"/>
        <v>#REF!</v>
      </c>
      <c r="N84" s="100" t="e">
        <f t="shared" si="16"/>
        <v>#REF!</v>
      </c>
      <c r="O84" s="100" t="e">
        <f t="shared" si="17"/>
        <v>#REF!</v>
      </c>
      <c r="P84" s="100"/>
      <c r="Q84" s="100"/>
    </row>
    <row r="85" spans="1:17" ht="12.75">
      <c r="A85" s="103">
        <v>78</v>
      </c>
      <c r="B85" s="104">
        <f t="shared" si="12"/>
      </c>
      <c r="C85" s="104">
        <f>IF(ISBLANK(D85),"",(VLOOKUP(D85,Cadets!$A$10:$D$23,3,FALSE))&amp;" ("&amp;(VLOOKUP(D85,Cadets!$A$10:$D$23,4,FALSE))&amp;")")</f>
      </c>
      <c r="D85" s="105"/>
      <c r="E85" s="111" t="str">
        <f>IF(COUNTIF($D$8:D85,D85)&gt;1,"Doublon"," ")</f>
        <v> </v>
      </c>
      <c r="G85" s="107" t="e">
        <f>Cadets!#REF!</f>
        <v>#REF!</v>
      </c>
      <c r="H85" s="108"/>
      <c r="I85" s="109" t="e">
        <f t="shared" si="13"/>
        <v>#REF!</v>
      </c>
      <c r="J85" s="100" t="e">
        <f>IF(Cadets!#REF!=0,1,0)</f>
        <v>#REF!</v>
      </c>
      <c r="K85" s="100" t="e">
        <f>IF(Cadets!#REF!="X",0,5)</f>
        <v>#REF!</v>
      </c>
      <c r="L85" s="100" t="e">
        <f t="shared" si="14"/>
        <v>#REF!</v>
      </c>
      <c r="M85" s="100" t="e">
        <f t="shared" si="15"/>
        <v>#REF!</v>
      </c>
      <c r="N85" s="100" t="e">
        <f t="shared" si="16"/>
        <v>#REF!</v>
      </c>
      <c r="O85" s="100" t="e">
        <f t="shared" si="17"/>
        <v>#REF!</v>
      </c>
      <c r="P85" s="100"/>
      <c r="Q85" s="100"/>
    </row>
    <row r="86" spans="1:17" ht="12.75">
      <c r="A86" s="103">
        <v>79</v>
      </c>
      <c r="B86" s="104">
        <f t="shared" si="12"/>
      </c>
      <c r="C86" s="104">
        <f>IF(ISBLANK(D86),"",(VLOOKUP(D86,Cadets!$A$10:$D$23,3,FALSE))&amp;" ("&amp;(VLOOKUP(D86,Cadets!$A$10:$D$23,4,FALSE))&amp;")")</f>
      </c>
      <c r="D86" s="105"/>
      <c r="E86" s="111" t="str">
        <f>IF(COUNTIF($D$8:D86,D86)&gt;1,"Doublon"," ")</f>
        <v> </v>
      </c>
      <c r="G86" s="107" t="e">
        <f>Cadets!#REF!</f>
        <v>#REF!</v>
      </c>
      <c r="H86" s="108"/>
      <c r="I86" s="109" t="e">
        <f t="shared" si="13"/>
        <v>#REF!</v>
      </c>
      <c r="J86" s="100" t="e">
        <f>IF(Cadets!#REF!=0,1,0)</f>
        <v>#REF!</v>
      </c>
      <c r="K86" s="100" t="e">
        <f>IF(Cadets!#REF!="X",0,5)</f>
        <v>#REF!</v>
      </c>
      <c r="L86" s="100" t="e">
        <f t="shared" si="14"/>
        <v>#REF!</v>
      </c>
      <c r="M86" s="100" t="e">
        <f t="shared" si="15"/>
        <v>#REF!</v>
      </c>
      <c r="N86" s="100" t="e">
        <f t="shared" si="16"/>
        <v>#REF!</v>
      </c>
      <c r="O86" s="100" t="e">
        <f t="shared" si="17"/>
        <v>#REF!</v>
      </c>
      <c r="P86" s="100"/>
      <c r="Q86" s="100"/>
    </row>
    <row r="87" spans="1:17" ht="12.75">
      <c r="A87" s="103">
        <v>80</v>
      </c>
      <c r="B87" s="104">
        <f t="shared" si="12"/>
      </c>
      <c r="C87" s="104">
        <f>IF(ISBLANK(D87),"",(VLOOKUP(D87,Cadets!$A$10:$D$23,3,FALSE))&amp;" ("&amp;(VLOOKUP(D87,Cadets!$A$10:$D$23,4,FALSE))&amp;")")</f>
      </c>
      <c r="D87" s="105"/>
      <c r="E87" s="111" t="str">
        <f>IF(COUNTIF($D$8:D87,D87)&gt;1,"Doublon"," ")</f>
        <v> </v>
      </c>
      <c r="G87" s="107" t="e">
        <f>Cadets!#REF!</f>
        <v>#REF!</v>
      </c>
      <c r="H87" s="108"/>
      <c r="I87" s="109" t="e">
        <f t="shared" si="13"/>
        <v>#REF!</v>
      </c>
      <c r="J87" s="100" t="e">
        <f>IF(Cadets!#REF!=0,1,0)</f>
        <v>#REF!</v>
      </c>
      <c r="K87" s="100" t="e">
        <f>IF(Cadets!#REF!="X",0,5)</f>
        <v>#REF!</v>
      </c>
      <c r="L87" s="100" t="e">
        <f t="shared" si="14"/>
        <v>#REF!</v>
      </c>
      <c r="M87" s="100" t="e">
        <f t="shared" si="15"/>
        <v>#REF!</v>
      </c>
      <c r="N87" s="100" t="e">
        <f t="shared" si="16"/>
        <v>#REF!</v>
      </c>
      <c r="O87" s="100" t="e">
        <f t="shared" si="17"/>
        <v>#REF!</v>
      </c>
      <c r="P87" s="100"/>
      <c r="Q87" s="100"/>
    </row>
    <row r="88" spans="1:17" ht="12.75">
      <c r="A88" s="103">
        <v>81</v>
      </c>
      <c r="B88" s="104">
        <f t="shared" si="12"/>
      </c>
      <c r="C88" s="104">
        <f>IF(ISBLANK(D88),"",(VLOOKUP(D88,Cadets!$A$10:$D$23,3,FALSE))&amp;" ("&amp;(VLOOKUP(D88,Cadets!$A$10:$D$23,4,FALSE))&amp;")")</f>
      </c>
      <c r="D88" s="105"/>
      <c r="E88" s="111" t="str">
        <f>IF(COUNTIF($D$8:D88,D88)&gt;1,"Doublon"," ")</f>
        <v> </v>
      </c>
      <c r="G88" s="107" t="e">
        <f>Cadets!#REF!</f>
        <v>#REF!</v>
      </c>
      <c r="H88" s="108"/>
      <c r="I88" s="109" t="e">
        <f t="shared" si="13"/>
        <v>#REF!</v>
      </c>
      <c r="J88" s="100" t="e">
        <f>IF(Cadets!#REF!=0,1,0)</f>
        <v>#REF!</v>
      </c>
      <c r="K88" s="100" t="e">
        <f>IF(Cadets!#REF!="X",0,5)</f>
        <v>#REF!</v>
      </c>
      <c r="L88" s="100" t="e">
        <f t="shared" si="14"/>
        <v>#REF!</v>
      </c>
      <c r="M88" s="100" t="e">
        <f t="shared" si="15"/>
        <v>#REF!</v>
      </c>
      <c r="N88" s="100" t="e">
        <f t="shared" si="16"/>
        <v>#REF!</v>
      </c>
      <c r="O88" s="100" t="e">
        <f t="shared" si="17"/>
        <v>#REF!</v>
      </c>
      <c r="P88" s="100"/>
      <c r="Q88" s="100"/>
    </row>
    <row r="89" spans="1:17" ht="12.75">
      <c r="A89" s="103">
        <v>82</v>
      </c>
      <c r="B89" s="104">
        <f t="shared" si="12"/>
      </c>
      <c r="C89" s="104">
        <f>IF(ISBLANK(D89),"",(VLOOKUP(D89,Cadets!$A$10:$D$23,3,FALSE))&amp;" ("&amp;(VLOOKUP(D89,Cadets!$A$10:$D$23,4,FALSE))&amp;")")</f>
      </c>
      <c r="D89" s="105"/>
      <c r="E89" s="111" t="str">
        <f>IF(COUNTIF($D$8:D89,D89)&gt;1,"Doublon"," ")</f>
        <v> </v>
      </c>
      <c r="G89" s="107" t="e">
        <f>Cadets!#REF!</f>
        <v>#REF!</v>
      </c>
      <c r="H89" s="108"/>
      <c r="I89" s="109" t="e">
        <f t="shared" si="13"/>
        <v>#REF!</v>
      </c>
      <c r="J89" s="100" t="e">
        <f>IF(Cadets!#REF!=0,1,0)</f>
        <v>#REF!</v>
      </c>
      <c r="K89" s="100" t="e">
        <f>IF(Cadets!#REF!="X",0,5)</f>
        <v>#REF!</v>
      </c>
      <c r="L89" s="100" t="e">
        <f t="shared" si="14"/>
        <v>#REF!</v>
      </c>
      <c r="M89" s="100" t="e">
        <f t="shared" si="15"/>
        <v>#REF!</v>
      </c>
      <c r="N89" s="100" t="e">
        <f t="shared" si="16"/>
        <v>#REF!</v>
      </c>
      <c r="O89" s="100" t="e">
        <f t="shared" si="17"/>
        <v>#REF!</v>
      </c>
      <c r="P89" s="100"/>
      <c r="Q89" s="100"/>
    </row>
    <row r="90" spans="1:17" ht="12.75">
      <c r="A90" s="103">
        <v>83</v>
      </c>
      <c r="B90" s="104">
        <f t="shared" si="12"/>
      </c>
      <c r="C90" s="104">
        <f>IF(ISBLANK(D90),"",(VLOOKUP(D90,Cadets!$A$10:$D$23,3,FALSE))&amp;" ("&amp;(VLOOKUP(D90,Cadets!$A$10:$D$23,4,FALSE))&amp;")")</f>
      </c>
      <c r="D90" s="105"/>
      <c r="E90" s="111" t="str">
        <f>IF(COUNTIF($D$8:D90,D90)&gt;1,"Doublon"," ")</f>
        <v> </v>
      </c>
      <c r="G90" s="107" t="e">
        <f>Cadets!#REF!</f>
        <v>#REF!</v>
      </c>
      <c r="H90" s="108"/>
      <c r="I90" s="109" t="e">
        <f t="shared" si="13"/>
        <v>#REF!</v>
      </c>
      <c r="J90" s="100" t="e">
        <f>IF(Cadets!#REF!=0,1,0)</f>
        <v>#REF!</v>
      </c>
      <c r="K90" s="100" t="e">
        <f>IF(Cadets!#REF!="X",0,5)</f>
        <v>#REF!</v>
      </c>
      <c r="L90" s="100" t="e">
        <f t="shared" si="14"/>
        <v>#REF!</v>
      </c>
      <c r="M90" s="100" t="e">
        <f t="shared" si="15"/>
        <v>#REF!</v>
      </c>
      <c r="N90" s="100" t="e">
        <f t="shared" si="16"/>
        <v>#REF!</v>
      </c>
      <c r="O90" s="100" t="e">
        <f t="shared" si="17"/>
        <v>#REF!</v>
      </c>
      <c r="P90" s="100"/>
      <c r="Q90" s="100"/>
    </row>
    <row r="91" spans="1:17" ht="12.75">
      <c r="A91" s="103">
        <v>84</v>
      </c>
      <c r="B91" s="104">
        <f t="shared" si="12"/>
      </c>
      <c r="C91" s="104">
        <f>IF(ISBLANK(D91),"",(VLOOKUP(D91,Cadets!$A$10:$D$23,3,FALSE))&amp;" ("&amp;(VLOOKUP(D91,Cadets!$A$10:$D$23,4,FALSE))&amp;")")</f>
      </c>
      <c r="D91" s="105"/>
      <c r="E91" s="111" t="str">
        <f>IF(COUNTIF($D$8:D91,D91)&gt;1,"Doublon"," ")</f>
        <v> </v>
      </c>
      <c r="G91" s="107" t="e">
        <f>Cadets!#REF!</f>
        <v>#REF!</v>
      </c>
      <c r="H91" s="108"/>
      <c r="I91" s="109" t="e">
        <f t="shared" si="13"/>
        <v>#REF!</v>
      </c>
      <c r="J91" s="100" t="e">
        <f>IF(Cadets!#REF!=0,1,0)</f>
        <v>#REF!</v>
      </c>
      <c r="K91" s="100" t="e">
        <f>IF(Cadets!#REF!="X",0,5)</f>
        <v>#REF!</v>
      </c>
      <c r="L91" s="100" t="e">
        <f t="shared" si="14"/>
        <v>#REF!</v>
      </c>
      <c r="M91" s="100" t="e">
        <f t="shared" si="15"/>
        <v>#REF!</v>
      </c>
      <c r="N91" s="100" t="e">
        <f t="shared" si="16"/>
        <v>#REF!</v>
      </c>
      <c r="O91" s="100" t="e">
        <f t="shared" si="17"/>
        <v>#REF!</v>
      </c>
      <c r="P91" s="100"/>
      <c r="Q91" s="100"/>
    </row>
    <row r="92" spans="1:17" ht="12.75">
      <c r="A92" s="103">
        <v>85</v>
      </c>
      <c r="B92" s="104">
        <f t="shared" si="12"/>
      </c>
      <c r="C92" s="104">
        <f>IF(ISBLANK(D92),"",(VLOOKUP(D92,Cadets!$A$10:$D$23,3,FALSE))&amp;" ("&amp;(VLOOKUP(D92,Cadets!$A$10:$D$23,4,FALSE))&amp;")")</f>
      </c>
      <c r="D92" s="105"/>
      <c r="E92" s="111" t="str">
        <f>IF(COUNTIF($D$8:D92,D92)&gt;1,"Doublon"," ")</f>
        <v> </v>
      </c>
      <c r="G92" s="107" t="e">
        <f>Cadets!#REF!</f>
        <v>#REF!</v>
      </c>
      <c r="H92" s="108"/>
      <c r="I92" s="109" t="e">
        <f t="shared" si="13"/>
        <v>#REF!</v>
      </c>
      <c r="J92" s="100" t="e">
        <f>IF(Cadets!#REF!=0,1,0)</f>
        <v>#REF!</v>
      </c>
      <c r="K92" s="100" t="e">
        <f>IF(Cadets!#REF!="X",0,5)</f>
        <v>#REF!</v>
      </c>
      <c r="L92" s="100" t="e">
        <f t="shared" si="14"/>
        <v>#REF!</v>
      </c>
      <c r="M92" s="100" t="e">
        <f t="shared" si="15"/>
        <v>#REF!</v>
      </c>
      <c r="N92" s="100" t="e">
        <f t="shared" si="16"/>
        <v>#REF!</v>
      </c>
      <c r="O92" s="100" t="e">
        <f t="shared" si="17"/>
        <v>#REF!</v>
      </c>
      <c r="P92" s="100"/>
      <c r="Q92" s="100"/>
    </row>
    <row r="93" spans="1:17" ht="12.75">
      <c r="A93" s="103">
        <v>86</v>
      </c>
      <c r="B93" s="104">
        <f t="shared" si="12"/>
      </c>
      <c r="C93" s="104">
        <f>IF(ISBLANK(D93),"",(VLOOKUP(D93,Cadets!$A$10:$D$23,3,FALSE))&amp;" ("&amp;(VLOOKUP(D93,Cadets!$A$10:$D$23,4,FALSE))&amp;")")</f>
      </c>
      <c r="D93" s="105"/>
      <c r="E93" s="111" t="str">
        <f>IF(COUNTIF($D$8:D93,D93)&gt;1,"Doublon"," ")</f>
        <v> </v>
      </c>
      <c r="G93" s="107" t="e">
        <f>Cadets!#REF!</f>
        <v>#REF!</v>
      </c>
      <c r="H93" s="108"/>
      <c r="I93" s="109" t="e">
        <f t="shared" si="13"/>
        <v>#REF!</v>
      </c>
      <c r="J93" s="100" t="e">
        <f>IF(Cadets!#REF!=0,1,0)</f>
        <v>#REF!</v>
      </c>
      <c r="K93" s="100" t="e">
        <f>IF(Cadets!#REF!="X",0,5)</f>
        <v>#REF!</v>
      </c>
      <c r="L93" s="100" t="e">
        <f t="shared" si="14"/>
        <v>#REF!</v>
      </c>
      <c r="M93" s="100" t="e">
        <f t="shared" si="15"/>
        <v>#REF!</v>
      </c>
      <c r="N93" s="100" t="e">
        <f t="shared" si="16"/>
        <v>#REF!</v>
      </c>
      <c r="O93" s="100" t="e">
        <f t="shared" si="17"/>
        <v>#REF!</v>
      </c>
      <c r="P93" s="100"/>
      <c r="Q93" s="100"/>
    </row>
    <row r="94" spans="1:17" ht="12.75">
      <c r="A94" s="103">
        <v>87</v>
      </c>
      <c r="B94" s="104">
        <f t="shared" si="12"/>
      </c>
      <c r="C94" s="104">
        <f>IF(ISBLANK(D94),"",(VLOOKUP(D94,Cadets!$A$10:$D$23,3,FALSE))&amp;" ("&amp;(VLOOKUP(D94,Cadets!$A$10:$D$23,4,FALSE))&amp;")")</f>
      </c>
      <c r="D94" s="105"/>
      <c r="E94" s="111" t="str">
        <f>IF(COUNTIF($D$8:D94,D94)&gt;1,"Doublon"," ")</f>
        <v> </v>
      </c>
      <c r="G94" s="107" t="e">
        <f>Cadets!#REF!</f>
        <v>#REF!</v>
      </c>
      <c r="H94" s="108"/>
      <c r="I94" s="109" t="e">
        <f t="shared" si="13"/>
        <v>#REF!</v>
      </c>
      <c r="J94" s="100" t="e">
        <f>IF(Cadets!#REF!=0,1,0)</f>
        <v>#REF!</v>
      </c>
      <c r="K94" s="100" t="e">
        <f>IF(Cadets!#REF!="X",0,5)</f>
        <v>#REF!</v>
      </c>
      <c r="L94" s="100" t="e">
        <f t="shared" si="14"/>
        <v>#REF!</v>
      </c>
      <c r="M94" s="100" t="e">
        <f t="shared" si="15"/>
        <v>#REF!</v>
      </c>
      <c r="N94" s="100" t="e">
        <f t="shared" si="16"/>
        <v>#REF!</v>
      </c>
      <c r="O94" s="100" t="e">
        <f t="shared" si="17"/>
        <v>#REF!</v>
      </c>
      <c r="P94" s="100"/>
      <c r="Q94" s="100"/>
    </row>
    <row r="95" spans="1:17" ht="12.75">
      <c r="A95" s="103">
        <v>88</v>
      </c>
      <c r="B95" s="104">
        <f t="shared" si="12"/>
      </c>
      <c r="C95" s="104">
        <f>IF(ISBLANK(D95),"",(VLOOKUP(D95,Cadets!$A$10:$D$23,3,FALSE))&amp;" ("&amp;(VLOOKUP(D95,Cadets!$A$10:$D$23,4,FALSE))&amp;")")</f>
      </c>
      <c r="D95" s="105"/>
      <c r="E95" s="111" t="str">
        <f>IF(COUNTIF($D$8:D95,D95)&gt;1,"Doublon"," ")</f>
        <v> </v>
      </c>
      <c r="G95" s="107" t="e">
        <f>Cadets!#REF!</f>
        <v>#REF!</v>
      </c>
      <c r="H95" s="108"/>
      <c r="I95" s="109" t="e">
        <f t="shared" si="13"/>
        <v>#REF!</v>
      </c>
      <c r="J95" s="100" t="e">
        <f>IF(Cadets!#REF!=0,1,0)</f>
        <v>#REF!</v>
      </c>
      <c r="K95" s="100" t="e">
        <f>IF(Cadets!#REF!="X",0,5)</f>
        <v>#REF!</v>
      </c>
      <c r="L95" s="100" t="e">
        <f t="shared" si="14"/>
        <v>#REF!</v>
      </c>
      <c r="M95" s="100" t="e">
        <f t="shared" si="15"/>
        <v>#REF!</v>
      </c>
      <c r="N95" s="100" t="e">
        <f t="shared" si="16"/>
        <v>#REF!</v>
      </c>
      <c r="O95" s="100" t="e">
        <f t="shared" si="17"/>
        <v>#REF!</v>
      </c>
      <c r="P95" s="100"/>
      <c r="Q95" s="100"/>
    </row>
    <row r="96" spans="1:17" ht="12.75">
      <c r="A96" s="103">
        <v>89</v>
      </c>
      <c r="B96" s="104">
        <f t="shared" si="12"/>
      </c>
      <c r="C96" s="104">
        <f>IF(ISBLANK(D96),"",(VLOOKUP(D96,Cadets!$A$10:$D$23,3,FALSE))&amp;" ("&amp;(VLOOKUP(D96,Cadets!$A$10:$D$23,4,FALSE))&amp;")")</f>
      </c>
      <c r="D96" s="105"/>
      <c r="E96" s="111" t="str">
        <f>IF(COUNTIF($D$8:D96,D96)&gt;1,"Doublon"," ")</f>
        <v> </v>
      </c>
      <c r="G96" s="107" t="e">
        <f>Cadets!#REF!</f>
        <v>#REF!</v>
      </c>
      <c r="H96" s="108"/>
      <c r="I96" s="109" t="e">
        <f t="shared" si="13"/>
        <v>#REF!</v>
      </c>
      <c r="J96" s="100" t="e">
        <f>IF(Cadets!#REF!=0,1,0)</f>
        <v>#REF!</v>
      </c>
      <c r="K96" s="100" t="e">
        <f>IF(Cadets!#REF!="X",0,5)</f>
        <v>#REF!</v>
      </c>
      <c r="L96" s="100" t="e">
        <f t="shared" si="14"/>
        <v>#REF!</v>
      </c>
      <c r="M96" s="100" t="e">
        <f t="shared" si="15"/>
        <v>#REF!</v>
      </c>
      <c r="N96" s="100" t="e">
        <f t="shared" si="16"/>
        <v>#REF!</v>
      </c>
      <c r="O96" s="100" t="e">
        <f t="shared" si="17"/>
        <v>#REF!</v>
      </c>
      <c r="P96" s="100"/>
      <c r="Q96" s="100"/>
    </row>
    <row r="97" spans="1:17" ht="12.75">
      <c r="A97" s="103">
        <v>90</v>
      </c>
      <c r="B97" s="104">
        <f t="shared" si="12"/>
      </c>
      <c r="C97" s="104">
        <f>IF(ISBLANK(D97),"",(VLOOKUP(D97,Cadets!$A$10:$D$23,3,FALSE))&amp;" ("&amp;(VLOOKUP(D97,Cadets!$A$10:$D$23,4,FALSE))&amp;")")</f>
      </c>
      <c r="D97" s="105"/>
      <c r="E97" s="111" t="str">
        <f>IF(COUNTIF($D$8:D97,D97)&gt;1,"Doublon"," ")</f>
        <v> </v>
      </c>
      <c r="G97" s="107" t="e">
        <f>Cadets!#REF!</f>
        <v>#REF!</v>
      </c>
      <c r="H97" s="108"/>
      <c r="I97" s="109" t="e">
        <f t="shared" si="13"/>
        <v>#REF!</v>
      </c>
      <c r="J97" s="100" t="e">
        <f>IF(Cadets!#REF!=0,1,0)</f>
        <v>#REF!</v>
      </c>
      <c r="K97" s="100" t="e">
        <f>IF(Cadets!#REF!="X",0,5)</f>
        <v>#REF!</v>
      </c>
      <c r="L97" s="100" t="e">
        <f t="shared" si="14"/>
        <v>#REF!</v>
      </c>
      <c r="M97" s="100" t="e">
        <f t="shared" si="15"/>
        <v>#REF!</v>
      </c>
      <c r="N97" s="100" t="e">
        <f t="shared" si="16"/>
        <v>#REF!</v>
      </c>
      <c r="O97" s="100" t="e">
        <f t="shared" si="17"/>
        <v>#REF!</v>
      </c>
      <c r="P97" s="100"/>
      <c r="Q97" s="100"/>
    </row>
    <row r="98" spans="1:17" ht="12.75">
      <c r="A98" s="103">
        <v>91</v>
      </c>
      <c r="B98" s="104">
        <f t="shared" si="12"/>
      </c>
      <c r="C98" s="104">
        <f>IF(ISBLANK(D98),"",(VLOOKUP(D98,Cadets!$A$10:$D$23,3,FALSE))&amp;" ("&amp;(VLOOKUP(D98,Cadets!$A$10:$D$23,4,FALSE))&amp;")")</f>
      </c>
      <c r="D98" s="105"/>
      <c r="E98" s="111" t="str">
        <f>IF(COUNTIF($D$8:D98,D98)&gt;1,"Doublon"," ")</f>
        <v> </v>
      </c>
      <c r="G98" s="107" t="e">
        <f>Cadets!#REF!</f>
        <v>#REF!</v>
      </c>
      <c r="H98" s="108"/>
      <c r="I98" s="109" t="e">
        <f t="shared" si="13"/>
        <v>#REF!</v>
      </c>
      <c r="J98" s="100" t="e">
        <f>IF(Cadets!#REF!=0,1,0)</f>
        <v>#REF!</v>
      </c>
      <c r="K98" s="100" t="e">
        <f>IF(Cadets!#REF!="X",0,5)</f>
        <v>#REF!</v>
      </c>
      <c r="L98" s="100" t="e">
        <f t="shared" si="14"/>
        <v>#REF!</v>
      </c>
      <c r="M98" s="100" t="e">
        <f t="shared" si="15"/>
        <v>#REF!</v>
      </c>
      <c r="N98" s="100" t="e">
        <f t="shared" si="16"/>
        <v>#REF!</v>
      </c>
      <c r="O98" s="100" t="e">
        <f t="shared" si="17"/>
        <v>#REF!</v>
      </c>
      <c r="P98" s="100"/>
      <c r="Q98" s="100"/>
    </row>
    <row r="99" spans="1:17" ht="12.75">
      <c r="A99" s="103">
        <v>92</v>
      </c>
      <c r="B99" s="104">
        <f t="shared" si="12"/>
      </c>
      <c r="C99" s="104">
        <f>IF(ISBLANK(D99),"",(VLOOKUP(D99,Cadets!$A$10:$D$23,3,FALSE))&amp;" ("&amp;(VLOOKUP(D99,Cadets!$A$10:$D$23,4,FALSE))&amp;")")</f>
      </c>
      <c r="D99" s="105"/>
      <c r="E99" s="111" t="str">
        <f>IF(COUNTIF($D$8:D99,D99)&gt;1,"Doublon"," ")</f>
        <v> </v>
      </c>
      <c r="G99" s="107" t="e">
        <f>Cadets!#REF!</f>
        <v>#REF!</v>
      </c>
      <c r="H99" s="108"/>
      <c r="I99" s="109" t="e">
        <f t="shared" si="13"/>
        <v>#REF!</v>
      </c>
      <c r="J99" s="100" t="e">
        <f>IF(Cadets!#REF!=0,1,0)</f>
        <v>#REF!</v>
      </c>
      <c r="K99" s="100" t="e">
        <f>IF(Cadets!#REF!="X",0,5)</f>
        <v>#REF!</v>
      </c>
      <c r="L99" s="100" t="e">
        <f t="shared" si="14"/>
        <v>#REF!</v>
      </c>
      <c r="M99" s="100" t="e">
        <f t="shared" si="15"/>
        <v>#REF!</v>
      </c>
      <c r="N99" s="100" t="e">
        <f t="shared" si="16"/>
        <v>#REF!</v>
      </c>
      <c r="O99" s="100" t="e">
        <f t="shared" si="17"/>
        <v>#REF!</v>
      </c>
      <c r="P99" s="100"/>
      <c r="Q99" s="100"/>
    </row>
    <row r="100" spans="1:17" ht="12.75">
      <c r="A100" s="103">
        <v>93</v>
      </c>
      <c r="B100" s="104">
        <f t="shared" si="12"/>
      </c>
      <c r="C100" s="104">
        <f>IF(ISBLANK(D100),"",(VLOOKUP(D100,Cadets!$A$10:$D$23,3,FALSE))&amp;" ("&amp;(VLOOKUP(D100,Cadets!$A$10:$D$23,4,FALSE))&amp;")")</f>
      </c>
      <c r="D100" s="105"/>
      <c r="E100" s="111" t="str">
        <f>IF(COUNTIF($D$8:D100,D100)&gt;1,"Doublon"," ")</f>
        <v> </v>
      </c>
      <c r="G100" s="107" t="e">
        <f>Cadets!#REF!</f>
        <v>#REF!</v>
      </c>
      <c r="H100" s="108"/>
      <c r="I100" s="109" t="e">
        <f t="shared" si="13"/>
        <v>#REF!</v>
      </c>
      <c r="J100" s="100" t="e">
        <f>IF(Cadets!#REF!=0,1,0)</f>
        <v>#REF!</v>
      </c>
      <c r="K100" s="100" t="e">
        <f>IF(Cadets!#REF!="X",0,5)</f>
        <v>#REF!</v>
      </c>
      <c r="L100" s="100" t="e">
        <f t="shared" si="14"/>
        <v>#REF!</v>
      </c>
      <c r="M100" s="100" t="e">
        <f t="shared" si="15"/>
        <v>#REF!</v>
      </c>
      <c r="N100" s="100" t="e">
        <f t="shared" si="16"/>
        <v>#REF!</v>
      </c>
      <c r="O100" s="100" t="e">
        <f t="shared" si="17"/>
        <v>#REF!</v>
      </c>
      <c r="P100" s="100"/>
      <c r="Q100" s="100"/>
    </row>
    <row r="101" spans="1:17" ht="12.75">
      <c r="A101" s="103">
        <v>94</v>
      </c>
      <c r="B101" s="104">
        <f t="shared" si="12"/>
      </c>
      <c r="C101" s="104">
        <f>IF(ISBLANK(D101),"",(VLOOKUP(D101,Cadets!$A$10:$D$23,3,FALSE))&amp;" ("&amp;(VLOOKUP(D101,Cadets!$A$10:$D$23,4,FALSE))&amp;")")</f>
      </c>
      <c r="D101" s="105"/>
      <c r="E101" s="111" t="str">
        <f>IF(COUNTIF($D$8:D101,D101)&gt;1,"Doublon"," ")</f>
        <v> </v>
      </c>
      <c r="G101" s="107" t="e">
        <f>Cadets!#REF!</f>
        <v>#REF!</v>
      </c>
      <c r="H101" s="108"/>
      <c r="I101" s="109" t="e">
        <f t="shared" si="13"/>
        <v>#REF!</v>
      </c>
      <c r="J101" s="100" t="e">
        <f>IF(Cadets!#REF!=0,1,0)</f>
        <v>#REF!</v>
      </c>
      <c r="K101" s="100" t="e">
        <f>IF(Cadets!#REF!="X",0,5)</f>
        <v>#REF!</v>
      </c>
      <c r="L101" s="100" t="e">
        <f t="shared" si="14"/>
        <v>#REF!</v>
      </c>
      <c r="M101" s="100" t="e">
        <f t="shared" si="15"/>
        <v>#REF!</v>
      </c>
      <c r="N101" s="100" t="e">
        <f t="shared" si="16"/>
        <v>#REF!</v>
      </c>
      <c r="O101" s="100" t="e">
        <f t="shared" si="17"/>
        <v>#REF!</v>
      </c>
      <c r="P101" s="100"/>
      <c r="Q101" s="100"/>
    </row>
    <row r="102" spans="1:17" ht="12.75">
      <c r="A102" s="103">
        <v>95</v>
      </c>
      <c r="B102" s="104">
        <f t="shared" si="12"/>
      </c>
      <c r="C102" s="104">
        <f>IF(ISBLANK(D102),"",(VLOOKUP(D102,Cadets!$A$10:$D$23,3,FALSE))&amp;" ("&amp;(VLOOKUP(D102,Cadets!$A$10:$D$23,4,FALSE))&amp;")")</f>
      </c>
      <c r="D102" s="105"/>
      <c r="E102" s="111" t="str">
        <f>IF(COUNTIF($D$8:D102,D102)&gt;1,"Doublon"," ")</f>
        <v> </v>
      </c>
      <c r="G102" s="107" t="e">
        <f>Cadets!#REF!</f>
        <v>#REF!</v>
      </c>
      <c r="H102" s="108"/>
      <c r="I102" s="109" t="e">
        <f t="shared" si="13"/>
        <v>#REF!</v>
      </c>
      <c r="J102" s="100" t="e">
        <f>IF(Cadets!#REF!=0,1,0)</f>
        <v>#REF!</v>
      </c>
      <c r="K102" s="100" t="e">
        <f>IF(Cadets!#REF!="X",0,5)</f>
        <v>#REF!</v>
      </c>
      <c r="L102" s="100" t="e">
        <f t="shared" si="14"/>
        <v>#REF!</v>
      </c>
      <c r="M102" s="100" t="e">
        <f t="shared" si="15"/>
        <v>#REF!</v>
      </c>
      <c r="N102" s="100" t="e">
        <f t="shared" si="16"/>
        <v>#REF!</v>
      </c>
      <c r="O102" s="100" t="e">
        <f t="shared" si="17"/>
        <v>#REF!</v>
      </c>
      <c r="P102" s="100"/>
      <c r="Q102" s="100"/>
    </row>
    <row r="103" spans="1:17" ht="12.75">
      <c r="A103" s="103">
        <v>96</v>
      </c>
      <c r="B103" s="104">
        <f t="shared" si="12"/>
      </c>
      <c r="C103" s="104">
        <f>IF(ISBLANK(D103),"",(VLOOKUP(D103,Cadets!$A$10:$D$23,3,FALSE))&amp;" ("&amp;(VLOOKUP(D103,Cadets!$A$10:$D$23,4,FALSE))&amp;")")</f>
      </c>
      <c r="D103" s="105"/>
      <c r="E103" s="111" t="str">
        <f>IF(COUNTIF($D$8:D103,D103)&gt;1,"Doublon"," ")</f>
        <v> </v>
      </c>
      <c r="G103" s="107" t="e">
        <f>Cadets!#REF!</f>
        <v>#REF!</v>
      </c>
      <c r="H103" s="108"/>
      <c r="I103" s="109" t="e">
        <f t="shared" si="13"/>
        <v>#REF!</v>
      </c>
      <c r="J103" s="100" t="e">
        <f>IF(Cadets!#REF!=0,1,0)</f>
        <v>#REF!</v>
      </c>
      <c r="K103" s="100" t="e">
        <f>IF(Cadets!#REF!="X",0,5)</f>
        <v>#REF!</v>
      </c>
      <c r="L103" s="100" t="e">
        <f t="shared" si="14"/>
        <v>#REF!</v>
      </c>
      <c r="M103" s="100" t="e">
        <f t="shared" si="15"/>
        <v>#REF!</v>
      </c>
      <c r="N103" s="100" t="e">
        <f t="shared" si="16"/>
        <v>#REF!</v>
      </c>
      <c r="O103" s="100" t="e">
        <f t="shared" si="17"/>
        <v>#REF!</v>
      </c>
      <c r="P103" s="100"/>
      <c r="Q103" s="100"/>
    </row>
    <row r="104" spans="1:17" ht="12.75">
      <c r="A104" s="103">
        <v>97</v>
      </c>
      <c r="B104" s="104">
        <f t="shared" si="12"/>
      </c>
      <c r="C104" s="104">
        <f>IF(ISBLANK(D104),"",(VLOOKUP(D104,Cadets!$A$10:$D$23,3,FALSE))&amp;" ("&amp;(VLOOKUP(D104,Cadets!$A$10:$D$23,4,FALSE))&amp;")")</f>
      </c>
      <c r="D104" s="105"/>
      <c r="E104" s="111" t="str">
        <f>IF(COUNTIF($D$8:D104,D104)&gt;1,"Doublon"," ")</f>
        <v> </v>
      </c>
      <c r="G104" s="107" t="e">
        <f>Cadets!#REF!</f>
        <v>#REF!</v>
      </c>
      <c r="H104" s="108"/>
      <c r="I104" s="109" t="e">
        <f t="shared" si="13"/>
        <v>#REF!</v>
      </c>
      <c r="J104" s="100" t="e">
        <f>IF(Cadets!#REF!=0,1,0)</f>
        <v>#REF!</v>
      </c>
      <c r="K104" s="100" t="e">
        <f>IF(Cadets!#REF!="X",0,5)</f>
        <v>#REF!</v>
      </c>
      <c r="L104" s="100" t="e">
        <f>J104+K104</f>
        <v>#REF!</v>
      </c>
      <c r="M104" s="100" t="e">
        <f t="shared" si="15"/>
        <v>#REF!</v>
      </c>
      <c r="N104" s="100" t="e">
        <f>IF(M104=10,COUNTIF($D$8:$D$107,G104),50)</f>
        <v>#REF!</v>
      </c>
      <c r="O104" s="100" t="e">
        <f>L104+M104+N104</f>
        <v>#REF!</v>
      </c>
      <c r="P104" s="100"/>
      <c r="Q104" s="100"/>
    </row>
    <row r="105" spans="1:17" ht="12.75">
      <c r="A105" s="103">
        <v>98</v>
      </c>
      <c r="B105" s="104">
        <f t="shared" si="12"/>
      </c>
      <c r="C105" s="104">
        <f>IF(ISBLANK(D105),"",(VLOOKUP(D105,Cadets!$A$10:$D$23,3,FALSE))&amp;" ("&amp;(VLOOKUP(D105,Cadets!$A$10:$D$23,4,FALSE))&amp;")")</f>
      </c>
      <c r="D105" s="105"/>
      <c r="E105" s="111" t="str">
        <f>IF(COUNTIF($D$8:D105,D105)&gt;1,"Doublon"," ")</f>
        <v> </v>
      </c>
      <c r="G105" s="107" t="e">
        <f>Cadets!#REF!</f>
        <v>#REF!</v>
      </c>
      <c r="H105" s="108"/>
      <c r="I105" s="109" t="e">
        <f t="shared" si="13"/>
        <v>#REF!</v>
      </c>
      <c r="J105" s="100" t="e">
        <f>IF(Cadets!#REF!=0,1,0)</f>
        <v>#REF!</v>
      </c>
      <c r="K105" s="100" t="e">
        <f>IF(Cadets!#REF!="X",0,5)</f>
        <v>#REF!</v>
      </c>
      <c r="L105" s="100" t="e">
        <f>J105+K105</f>
        <v>#REF!</v>
      </c>
      <c r="M105" s="100" t="e">
        <f t="shared" si="15"/>
        <v>#REF!</v>
      </c>
      <c r="N105" s="100" t="e">
        <f>IF(M105=10,COUNTIF($D$8:$D$107,G105),50)</f>
        <v>#REF!</v>
      </c>
      <c r="O105" s="100" t="e">
        <f>L105+M105+N105</f>
        <v>#REF!</v>
      </c>
      <c r="P105" s="100"/>
      <c r="Q105" s="100"/>
    </row>
    <row r="106" spans="1:17" ht="12.75">
      <c r="A106" s="103">
        <v>99</v>
      </c>
      <c r="B106" s="104">
        <f t="shared" si="12"/>
      </c>
      <c r="C106" s="104">
        <f>IF(ISBLANK(D106),"",(VLOOKUP(D106,Cadets!$A$10:$D$23,3,FALSE))&amp;" ("&amp;(VLOOKUP(D106,Cadets!$A$10:$D$23,4,FALSE))&amp;")")</f>
      </c>
      <c r="D106" s="105"/>
      <c r="E106" s="111" t="str">
        <f>IF(COUNTIF($D$8:D106,D106)&gt;1,"Doublon"," ")</f>
        <v> </v>
      </c>
      <c r="G106" s="107" t="e">
        <f>Cadets!#REF!</f>
        <v>#REF!</v>
      </c>
      <c r="H106" s="108"/>
      <c r="I106" s="109" t="e">
        <f t="shared" si="13"/>
        <v>#REF!</v>
      </c>
      <c r="J106" s="100" t="e">
        <f>IF(Cadets!#REF!=0,1,0)</f>
        <v>#REF!</v>
      </c>
      <c r="K106" s="100" t="e">
        <f>IF(Cadets!#REF!="X",0,5)</f>
        <v>#REF!</v>
      </c>
      <c r="L106" s="100" t="e">
        <f>J106+K106</f>
        <v>#REF!</v>
      </c>
      <c r="M106" s="100" t="e">
        <f t="shared" si="15"/>
        <v>#REF!</v>
      </c>
      <c r="N106" s="100" t="e">
        <f>IF(M106=10,COUNTIF($D$8:$D$107,G106),50)</f>
        <v>#REF!</v>
      </c>
      <c r="O106" s="100" t="e">
        <f>L106+M106+N106</f>
        <v>#REF!</v>
      </c>
      <c r="P106" s="100"/>
      <c r="Q106" s="100"/>
    </row>
    <row r="107" spans="1:17" ht="12.75">
      <c r="A107" s="113">
        <v>100</v>
      </c>
      <c r="B107" s="104">
        <f t="shared" si="12"/>
      </c>
      <c r="C107" s="104">
        <f>IF(ISBLANK(D107),"",(VLOOKUP(D107,Cadets!$A$10:$D$23,3,FALSE))&amp;" ("&amp;(VLOOKUP(D107,Cadets!$A$10:$D$23,4,FALSE))&amp;")")</f>
      </c>
      <c r="D107" s="114"/>
      <c r="E107" s="111" t="str">
        <f>IF(COUNTIF($D$8:D107,D107)&gt;1,"Doublon"," ")</f>
        <v> </v>
      </c>
      <c r="G107" s="107" t="e">
        <f>Cadets!#REF!</f>
        <v>#REF!</v>
      </c>
      <c r="H107" s="108"/>
      <c r="I107" s="109" t="e">
        <f t="shared" si="13"/>
        <v>#REF!</v>
      </c>
      <c r="J107" s="100" t="e">
        <f>IF(Cadets!#REF!=0,1,0)</f>
        <v>#REF!</v>
      </c>
      <c r="K107" s="100" t="e">
        <f>IF(Cadets!#REF!="X",0,5)</f>
        <v>#REF!</v>
      </c>
      <c r="L107" s="100" t="e">
        <f>J107+K107</f>
        <v>#REF!</v>
      </c>
      <c r="M107" s="100" t="e">
        <f t="shared" si="15"/>
        <v>#REF!</v>
      </c>
      <c r="N107" s="100" t="e">
        <f>IF(M107=10,COUNTIF($D$8:$D$107,G107),50)</f>
        <v>#REF!</v>
      </c>
      <c r="O107" s="100" t="e">
        <f>L107+M107+N107</f>
        <v>#REF!</v>
      </c>
      <c r="P107" s="100"/>
      <c r="Q107" s="100"/>
    </row>
  </sheetData>
  <sheetProtection selectLockedCells="1" selectUnlockedCells="1"/>
  <mergeCells count="4">
    <mergeCell ref="B1:C1"/>
    <mergeCell ref="B2:C2"/>
    <mergeCell ref="B3:C3"/>
    <mergeCell ref="A5:C5"/>
  </mergeCells>
  <printOptions/>
  <pageMargins left="0.7086614173228347" right="0.7086614173228347" top="1.299212598425197" bottom="0.7480314960629921" header="0.5118110236220472" footer="0.5118110236220472"/>
  <pageSetup fitToHeight="0" fitToWidth="1" horizontalDpi="300" verticalDpi="3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R107"/>
  <sheetViews>
    <sheetView tabSelected="1" zoomScalePageLayoutView="0" workbookViewId="0" topLeftCell="A1">
      <selection activeCell="C13" sqref="A1:C13"/>
    </sheetView>
  </sheetViews>
  <sheetFormatPr defaultColWidth="11.421875" defaultRowHeight="12.75"/>
  <cols>
    <col min="1" max="1" width="11.421875" style="115" customWidth="1"/>
    <col min="2" max="3" width="50.7109375" style="115" customWidth="1"/>
    <col min="4" max="4" width="11.421875" style="78" customWidth="1"/>
    <col min="5" max="5" width="7.8515625" style="79" customWidth="1"/>
    <col min="6" max="6" width="2.7109375" style="78" customWidth="1"/>
    <col min="7" max="7" width="4.7109375" style="78" customWidth="1"/>
    <col min="8" max="8" width="15.7109375" style="78" customWidth="1"/>
    <col min="9" max="9" width="11.421875" style="80" customWidth="1"/>
    <col min="10" max="18" width="0" style="78" hidden="1" customWidth="1"/>
    <col min="19" max="16384" width="11.421875" style="115" customWidth="1"/>
  </cols>
  <sheetData>
    <row r="1" spans="1:5" ht="12.75">
      <c r="A1" s="116" t="s">
        <v>2</v>
      </c>
      <c r="B1" s="154" t="s">
        <v>3</v>
      </c>
      <c r="C1" s="154"/>
      <c r="D1" s="83"/>
      <c r="E1" s="84"/>
    </row>
    <row r="2" spans="1:4" ht="12.75">
      <c r="A2" s="117" t="s">
        <v>4</v>
      </c>
      <c r="B2" s="151" t="s">
        <v>218</v>
      </c>
      <c r="C2" s="151"/>
      <c r="D2" s="86"/>
    </row>
    <row r="3" spans="1:4" ht="12.75">
      <c r="A3" s="116" t="s">
        <v>7</v>
      </c>
      <c r="B3" s="152"/>
      <c r="C3" s="152"/>
      <c r="D3" s="86"/>
    </row>
    <row r="4" spans="1:5" ht="12.75">
      <c r="A4" s="118"/>
      <c r="B4" s="116"/>
      <c r="C4" s="119"/>
      <c r="D4" s="88"/>
      <c r="E4" s="89"/>
    </row>
    <row r="5" spans="1:5" ht="15">
      <c r="A5" s="155" t="s">
        <v>243</v>
      </c>
      <c r="B5" s="155"/>
      <c r="C5" s="155"/>
      <c r="D5" s="90"/>
      <c r="E5" s="84"/>
    </row>
    <row r="6" spans="1:5" ht="21">
      <c r="A6" s="120"/>
      <c r="B6" s="120"/>
      <c r="C6" s="120"/>
      <c r="D6" s="92"/>
      <c r="E6" s="93"/>
    </row>
    <row r="7" spans="1:18" ht="12.75">
      <c r="A7" s="121" t="s">
        <v>219</v>
      </c>
      <c r="B7" s="122" t="s">
        <v>44</v>
      </c>
      <c r="C7" s="122" t="s">
        <v>4</v>
      </c>
      <c r="D7" s="96" t="s">
        <v>220</v>
      </c>
      <c r="E7" s="93" t="s">
        <v>221</v>
      </c>
      <c r="G7" s="97" t="s">
        <v>222</v>
      </c>
      <c r="H7" s="97" t="s">
        <v>223</v>
      </c>
      <c r="I7" s="97" t="s">
        <v>224</v>
      </c>
      <c r="J7" s="98" t="s">
        <v>225</v>
      </c>
      <c r="K7" s="98" t="s">
        <v>226</v>
      </c>
      <c r="L7" s="99" t="s">
        <v>227</v>
      </c>
      <c r="M7" s="99" t="s">
        <v>228</v>
      </c>
      <c r="N7" s="99" t="s">
        <v>229</v>
      </c>
      <c r="O7" s="99" t="s">
        <v>227</v>
      </c>
      <c r="P7" s="100"/>
      <c r="Q7" s="101" t="s">
        <v>230</v>
      </c>
      <c r="R7" s="102" t="s">
        <v>231</v>
      </c>
    </row>
    <row r="8" spans="1:18" ht="12.75">
      <c r="A8" s="123">
        <v>1</v>
      </c>
      <c r="B8" s="124" t="str">
        <f aca="true" t="shared" si="0" ref="B8:B39">IF(ISBLANK(D8),"",VLOOKUP(D8,VétéransB_8,2,FALSE))</f>
        <v>GUESLIN HUGO</v>
      </c>
      <c r="C8" s="104" t="str">
        <f>IF(ISBLANK(D8),"",(VLOOKUP(D8,Minimes!$A$10:$D$109,3,FALSE))&amp;" ("&amp;(VLOOKUP(D8,Minimes!$A$10:$D$109,4,FALSE))&amp;")")</f>
        <v>C CCHARTRES (28)</v>
      </c>
      <c r="D8" s="105">
        <v>71</v>
      </c>
      <c r="E8" s="106"/>
      <c r="G8" s="107">
        <f>Minimes!A10</f>
        <v>70</v>
      </c>
      <c r="H8" s="108"/>
      <c r="I8" s="109" t="str">
        <f aca="true" t="shared" si="1" ref="I8:I39">VLOOKUP($O$8:$O$107,$Q$8:$R$16,2,FALSE)</f>
        <v>Non partant</v>
      </c>
      <c r="J8" s="100">
        <f>IF(Minimes!B10=0,1,0)</f>
        <v>0</v>
      </c>
      <c r="K8" s="100">
        <f>IF(Minimes!F10="X",0,5)</f>
        <v>5</v>
      </c>
      <c r="L8" s="100">
        <f aca="true" t="shared" si="2" ref="L8:L39">J8+K8</f>
        <v>5</v>
      </c>
      <c r="M8" s="100">
        <f aca="true" t="shared" si="3" ref="M8:M39">IF(SUM(J8:K8)=0,10,0)</f>
        <v>0</v>
      </c>
      <c r="N8" s="100">
        <f aca="true" t="shared" si="4" ref="N8:N39">IF(M8=10,COUNTIF($D$8:$D$107,G8),50)</f>
        <v>50</v>
      </c>
      <c r="O8" s="100">
        <f aca="true" t="shared" si="5" ref="O8:O39">L8+M8+N8</f>
        <v>55</v>
      </c>
      <c r="P8" s="100"/>
      <c r="Q8" s="110">
        <v>10</v>
      </c>
      <c r="R8" s="102" t="s">
        <v>232</v>
      </c>
    </row>
    <row r="9" spans="1:18" ht="12.75">
      <c r="A9" s="123">
        <v>2</v>
      </c>
      <c r="B9" s="124" t="str">
        <f t="shared" si="0"/>
        <v>GOBLET KEVIN</v>
      </c>
      <c r="C9" s="104" t="str">
        <f>IF(ISBLANK(D9),"",(VLOOKUP(D9,Minimes!$A$10:$D$109,3,FALSE))&amp;" ("&amp;(VLOOKUP(D9,Minimes!$A$10:$D$109,4,FALSE))&amp;")")</f>
        <v>LUCE (28)</v>
      </c>
      <c r="D9" s="105">
        <v>74</v>
      </c>
      <c r="E9" s="111" t="str">
        <f>IF(COUNTIF($D$8:D9,D9)&gt;1,"Doublon"," ")</f>
        <v> </v>
      </c>
      <c r="G9" s="107">
        <f>Minimes!A11</f>
        <v>71</v>
      </c>
      <c r="H9" s="108"/>
      <c r="I9" s="109" t="str">
        <f t="shared" si="1"/>
        <v>Non partant</v>
      </c>
      <c r="J9" s="100">
        <f>IF(Minimes!B11=0,1,0)</f>
        <v>0</v>
      </c>
      <c r="K9" s="100">
        <f>IF(Minimes!F11="X",0,5)</f>
        <v>5</v>
      </c>
      <c r="L9" s="100">
        <f t="shared" si="2"/>
        <v>5</v>
      </c>
      <c r="M9" s="100">
        <f t="shared" si="3"/>
        <v>0</v>
      </c>
      <c r="N9" s="100">
        <f t="shared" si="4"/>
        <v>50</v>
      </c>
      <c r="O9" s="100">
        <f t="shared" si="5"/>
        <v>55</v>
      </c>
      <c r="P9" s="100"/>
      <c r="Q9" s="110">
        <v>11</v>
      </c>
      <c r="R9" s="102" t="s">
        <v>234</v>
      </c>
    </row>
    <row r="10" spans="1:18" ht="12.75">
      <c r="A10" s="123">
        <v>3</v>
      </c>
      <c r="B10" s="124" t="str">
        <f t="shared" si="0"/>
        <v>NOYON KYLAN</v>
      </c>
      <c r="C10" s="104" t="str">
        <f>IF(ISBLANK(D10),"",(VLOOKUP(D10,Minimes!$A$10:$D$109,3,FALSE))&amp;" ("&amp;(VLOOKUP(D10,Minimes!$A$10:$D$109,4,FALSE))&amp;")")</f>
        <v>LUCE (28)</v>
      </c>
      <c r="D10" s="105">
        <v>73</v>
      </c>
      <c r="E10" s="111" t="str">
        <f>IF(COUNTIF($D$8:D10,D10)&gt;1,"Doublon"," ")</f>
        <v> </v>
      </c>
      <c r="G10" s="107">
        <f>Minimes!A12</f>
        <v>72</v>
      </c>
      <c r="H10" s="108"/>
      <c r="I10" s="109" t="str">
        <f t="shared" si="1"/>
        <v>Non partant</v>
      </c>
      <c r="J10" s="100">
        <f>IF(Minimes!B12=0,1,0)</f>
        <v>0</v>
      </c>
      <c r="K10" s="100">
        <f>IF(Minimes!F12="X",0,5)</f>
        <v>5</v>
      </c>
      <c r="L10" s="100">
        <f t="shared" si="2"/>
        <v>5</v>
      </c>
      <c r="M10" s="100">
        <f t="shared" si="3"/>
        <v>0</v>
      </c>
      <c r="N10" s="100">
        <f t="shared" si="4"/>
        <v>50</v>
      </c>
      <c r="O10" s="100">
        <f t="shared" si="5"/>
        <v>55</v>
      </c>
      <c r="P10" s="100"/>
      <c r="Q10" s="110">
        <v>12</v>
      </c>
      <c r="R10" s="102" t="s">
        <v>235</v>
      </c>
    </row>
    <row r="11" spans="1:18" ht="12.75">
      <c r="A11" s="123">
        <v>4</v>
      </c>
      <c r="B11" s="124" t="str">
        <f t="shared" si="0"/>
        <v>BAUCHER THEO</v>
      </c>
      <c r="C11" s="104" t="str">
        <f>IF(ISBLANK(D11),"",(VLOOKUP(D11,Minimes!$A$10:$D$109,3,FALSE))&amp;" ("&amp;(VLOOKUP(D11,Minimes!$A$10:$D$109,4,FALSE))&amp;")")</f>
        <v>ACVOVES (28)</v>
      </c>
      <c r="D11" s="105">
        <v>70</v>
      </c>
      <c r="E11" s="111" t="str">
        <f>IF(COUNTIF($D$8:D11,D11)&gt;1,"Doublon"," ")</f>
        <v> </v>
      </c>
      <c r="G11" s="107">
        <f>Minimes!A13</f>
        <v>73</v>
      </c>
      <c r="H11" s="108"/>
      <c r="I11" s="109" t="str">
        <f t="shared" si="1"/>
        <v>Non partant</v>
      </c>
      <c r="J11" s="100">
        <f>IF(Minimes!B13=0,1,0)</f>
        <v>0</v>
      </c>
      <c r="K11" s="100">
        <f>IF(Minimes!F13="X",0,5)</f>
        <v>5</v>
      </c>
      <c r="L11" s="100">
        <f t="shared" si="2"/>
        <v>5</v>
      </c>
      <c r="M11" s="100">
        <f t="shared" si="3"/>
        <v>0</v>
      </c>
      <c r="N11" s="100">
        <f t="shared" si="4"/>
        <v>50</v>
      </c>
      <c r="O11" s="100">
        <f t="shared" si="5"/>
        <v>55</v>
      </c>
      <c r="P11" s="100"/>
      <c r="Q11" s="110">
        <v>13</v>
      </c>
      <c r="R11" s="102" t="s">
        <v>235</v>
      </c>
    </row>
    <row r="12" spans="1:18" ht="12.75">
      <c r="A12" s="123">
        <v>5</v>
      </c>
      <c r="B12" s="124" t="str">
        <f t="shared" si="0"/>
        <v>TISON SIMON</v>
      </c>
      <c r="C12" s="104" t="str">
        <f>IF(ISBLANK(D12),"",(VLOOKUP(D12,Minimes!$A$10:$D$109,3,FALSE))&amp;" ("&amp;(VLOOKUP(D12,Minimes!$A$10:$D$109,4,FALSE))&amp;")")</f>
        <v>LUCE (28)</v>
      </c>
      <c r="D12" s="105">
        <v>72</v>
      </c>
      <c r="E12" s="111" t="str">
        <f>IF(COUNTIF($D$8:D12,D12)&gt;1,"Doublon"," ")</f>
        <v> </v>
      </c>
      <c r="G12" s="107">
        <f>Minimes!A14</f>
        <v>74</v>
      </c>
      <c r="H12" s="108"/>
      <c r="I12" s="109" t="str">
        <f t="shared" si="1"/>
        <v>Non partant</v>
      </c>
      <c r="J12" s="100">
        <f>IF(Minimes!B14=0,1,0)</f>
        <v>0</v>
      </c>
      <c r="K12" s="100">
        <f>IF(Minimes!F14="X",0,5)</f>
        <v>5</v>
      </c>
      <c r="L12" s="100">
        <f t="shared" si="2"/>
        <v>5</v>
      </c>
      <c r="M12" s="100">
        <f t="shared" si="3"/>
        <v>0</v>
      </c>
      <c r="N12" s="100">
        <f t="shared" si="4"/>
        <v>50</v>
      </c>
      <c r="O12" s="100">
        <f t="shared" si="5"/>
        <v>55</v>
      </c>
      <c r="P12" s="100"/>
      <c r="Q12" s="110">
        <v>14</v>
      </c>
      <c r="R12" s="102" t="s">
        <v>235</v>
      </c>
    </row>
    <row r="13" spans="1:18" ht="12.75">
      <c r="A13" s="123">
        <v>6</v>
      </c>
      <c r="B13" s="124">
        <f t="shared" si="0"/>
      </c>
      <c r="C13" s="104"/>
      <c r="D13" s="105"/>
      <c r="E13" s="111" t="str">
        <f>IF(COUNTIF($D$8:D13,D13)&gt;1,"Doublon"," ")</f>
        <v> </v>
      </c>
      <c r="G13" s="107">
        <f>Minimes!A15</f>
        <v>75</v>
      </c>
      <c r="H13" s="108"/>
      <c r="I13" s="109" t="str">
        <f t="shared" si="1"/>
        <v>Non attribué</v>
      </c>
      <c r="J13" s="100">
        <f>IF(Minimes!B15=0,1,0)</f>
        <v>1</v>
      </c>
      <c r="K13" s="100">
        <f>IF(Minimes!F15="X",0,5)</f>
        <v>5</v>
      </c>
      <c r="L13" s="100">
        <f t="shared" si="2"/>
        <v>6</v>
      </c>
      <c r="M13" s="100">
        <f t="shared" si="3"/>
        <v>0</v>
      </c>
      <c r="N13" s="100">
        <f t="shared" si="4"/>
        <v>50</v>
      </c>
      <c r="O13" s="100">
        <f t="shared" si="5"/>
        <v>56</v>
      </c>
      <c r="P13" s="100"/>
      <c r="Q13" s="110">
        <v>15</v>
      </c>
      <c r="R13" s="102" t="s">
        <v>235</v>
      </c>
    </row>
    <row r="14" spans="1:18" ht="12.75">
      <c r="A14" s="123">
        <v>7</v>
      </c>
      <c r="B14" s="124">
        <f t="shared" si="0"/>
      </c>
      <c r="C14" s="104">
        <f>IF(ISBLANK(D14),"",(VLOOKUP(D14,Minimes!$A$10:$D$109,3,FALSE))&amp;" ("&amp;(VLOOKUP(D14,Minimes!$A$10:$D$109,4,FALSE))&amp;")")</f>
      </c>
      <c r="D14" s="105"/>
      <c r="E14" s="111" t="str">
        <f>IF(COUNTIF($D$8:D14,D14)&gt;1,"Doublon"," ")</f>
        <v> </v>
      </c>
      <c r="G14" s="107">
        <f>Minimes!A16</f>
        <v>76</v>
      </c>
      <c r="H14" s="108"/>
      <c r="I14" s="109" t="str">
        <f t="shared" si="1"/>
        <v>Non attribué</v>
      </c>
      <c r="J14" s="100">
        <f>IF(Minimes!B16=0,1,0)</f>
        <v>1</v>
      </c>
      <c r="K14" s="100">
        <f>IF(Minimes!F16="X",0,5)</f>
        <v>5</v>
      </c>
      <c r="L14" s="100">
        <f t="shared" si="2"/>
        <v>6</v>
      </c>
      <c r="M14" s="100">
        <f t="shared" si="3"/>
        <v>0</v>
      </c>
      <c r="N14" s="100">
        <f t="shared" si="4"/>
        <v>50</v>
      </c>
      <c r="O14" s="100">
        <f t="shared" si="5"/>
        <v>56</v>
      </c>
      <c r="P14" s="100"/>
      <c r="Q14" s="110">
        <v>16</v>
      </c>
      <c r="R14" s="102" t="s">
        <v>235</v>
      </c>
    </row>
    <row r="15" spans="1:18" ht="12.75">
      <c r="A15" s="123">
        <v>8</v>
      </c>
      <c r="B15" s="124">
        <f t="shared" si="0"/>
      </c>
      <c r="C15" s="104">
        <f>IF(ISBLANK(D15),"",(VLOOKUP(D15,Minimes!$A$10:$D$109,3,FALSE))&amp;" ("&amp;(VLOOKUP(D15,Minimes!$A$10:$D$109,4,FALSE))&amp;")")</f>
      </c>
      <c r="D15" s="105"/>
      <c r="E15" s="111" t="str">
        <f>IF(COUNTIF($D$8:D15,D15)&gt;1,"Doublon"," ")</f>
        <v> </v>
      </c>
      <c r="G15" s="107">
        <f>Minimes!A17</f>
        <v>77</v>
      </c>
      <c r="H15" s="112"/>
      <c r="I15" s="109" t="str">
        <f t="shared" si="1"/>
        <v>Non attribué</v>
      </c>
      <c r="J15" s="100">
        <f>IF(Minimes!B17=0,1,0)</f>
        <v>1</v>
      </c>
      <c r="K15" s="100">
        <f>IF(Minimes!F17="X",0,5)</f>
        <v>5</v>
      </c>
      <c r="L15" s="100">
        <f t="shared" si="2"/>
        <v>6</v>
      </c>
      <c r="M15" s="100">
        <f t="shared" si="3"/>
        <v>0</v>
      </c>
      <c r="N15" s="100">
        <f t="shared" si="4"/>
        <v>50</v>
      </c>
      <c r="O15" s="100">
        <f t="shared" si="5"/>
        <v>56</v>
      </c>
      <c r="P15" s="100"/>
      <c r="Q15" s="110">
        <v>55</v>
      </c>
      <c r="R15" s="102" t="s">
        <v>240</v>
      </c>
    </row>
    <row r="16" spans="1:18" ht="12.75">
      <c r="A16" s="123">
        <v>9</v>
      </c>
      <c r="B16" s="124">
        <f t="shared" si="0"/>
      </c>
      <c r="C16" s="104">
        <f>IF(ISBLANK(D16),"",(VLOOKUP(D16,Minimes!$A$10:$D$109,3,FALSE))&amp;" ("&amp;(VLOOKUP(D16,Minimes!$A$10:$D$109,4,FALSE))&amp;")")</f>
      </c>
      <c r="D16" s="105"/>
      <c r="E16" s="111" t="str">
        <f>IF(COUNTIF($D$8:D16,D16)&gt;1,"Doublon"," ")</f>
        <v> </v>
      </c>
      <c r="G16" s="107">
        <f>Minimes!A18</f>
        <v>78</v>
      </c>
      <c r="H16" s="108"/>
      <c r="I16" s="109" t="str">
        <f t="shared" si="1"/>
        <v>Non attribué</v>
      </c>
      <c r="J16" s="100">
        <f>IF(Minimes!B18=0,1,0)</f>
        <v>1</v>
      </c>
      <c r="K16" s="100">
        <f>IF(Minimes!F18="X",0,5)</f>
        <v>5</v>
      </c>
      <c r="L16" s="100">
        <f t="shared" si="2"/>
        <v>6</v>
      </c>
      <c r="M16" s="100">
        <f t="shared" si="3"/>
        <v>0</v>
      </c>
      <c r="N16" s="100">
        <f t="shared" si="4"/>
        <v>50</v>
      </c>
      <c r="O16" s="100">
        <f t="shared" si="5"/>
        <v>56</v>
      </c>
      <c r="P16" s="100"/>
      <c r="Q16" s="110">
        <v>56</v>
      </c>
      <c r="R16" s="102" t="s">
        <v>241</v>
      </c>
    </row>
    <row r="17" spans="1:16" ht="12.75">
      <c r="A17" s="123">
        <v>10</v>
      </c>
      <c r="B17" s="124">
        <f t="shared" si="0"/>
      </c>
      <c r="C17" s="104">
        <f>IF(ISBLANK(D17),"",(VLOOKUP(D17,Minimes!$A$10:$D$109,3,FALSE))&amp;" ("&amp;(VLOOKUP(D17,Minimes!$A$10:$D$109,4,FALSE))&amp;")")</f>
      </c>
      <c r="D17" s="105"/>
      <c r="E17" s="111" t="str">
        <f>IF(COUNTIF($D$8:D17,D17)&gt;1,"Doublon"," ")</f>
        <v> </v>
      </c>
      <c r="G17" s="107">
        <f>Minimes!A19</f>
        <v>79</v>
      </c>
      <c r="H17" s="108"/>
      <c r="I17" s="109" t="str">
        <f t="shared" si="1"/>
        <v>Non attribué</v>
      </c>
      <c r="J17" s="100">
        <f>IF(Minimes!B19=0,1,0)</f>
        <v>1</v>
      </c>
      <c r="K17" s="100">
        <f>IF(Minimes!F19="X",0,5)</f>
        <v>5</v>
      </c>
      <c r="L17" s="100">
        <f t="shared" si="2"/>
        <v>6</v>
      </c>
      <c r="M17" s="100">
        <f t="shared" si="3"/>
        <v>0</v>
      </c>
      <c r="N17" s="100">
        <f t="shared" si="4"/>
        <v>50</v>
      </c>
      <c r="O17" s="100">
        <f t="shared" si="5"/>
        <v>56</v>
      </c>
      <c r="P17" s="100"/>
    </row>
    <row r="18" spans="1:17" ht="12.75">
      <c r="A18" s="123">
        <v>11</v>
      </c>
      <c r="B18" s="124">
        <f t="shared" si="0"/>
      </c>
      <c r="C18" s="104">
        <f>IF(ISBLANK(D18),"",(VLOOKUP(D18,Minimes!$A$10:$D$109,3,FALSE))&amp;" ("&amp;(VLOOKUP(D18,Minimes!$A$10:$D$109,4,FALSE))&amp;")")</f>
      </c>
      <c r="D18" s="105"/>
      <c r="E18" s="111" t="str">
        <f>IF(COUNTIF($D$8:D18,D18)&gt;1,"Doublon"," ")</f>
        <v> </v>
      </c>
      <c r="G18" s="107">
        <f>Minimes!A20</f>
        <v>80</v>
      </c>
      <c r="H18" s="108"/>
      <c r="I18" s="109" t="str">
        <f t="shared" si="1"/>
        <v>Non attribué</v>
      </c>
      <c r="J18" s="100">
        <f>IF(Minimes!B20=0,1,0)</f>
        <v>1</v>
      </c>
      <c r="K18" s="100">
        <f>IF(Minimes!F20="X",0,5)</f>
        <v>5</v>
      </c>
      <c r="L18" s="100">
        <f t="shared" si="2"/>
        <v>6</v>
      </c>
      <c r="M18" s="100">
        <f t="shared" si="3"/>
        <v>0</v>
      </c>
      <c r="N18" s="100">
        <f t="shared" si="4"/>
        <v>50</v>
      </c>
      <c r="O18" s="100">
        <f t="shared" si="5"/>
        <v>56</v>
      </c>
      <c r="P18" s="100"/>
      <c r="Q18" s="100"/>
    </row>
    <row r="19" spans="1:17" ht="12.75">
      <c r="A19" s="123">
        <v>12</v>
      </c>
      <c r="B19" s="124">
        <f t="shared" si="0"/>
      </c>
      <c r="C19" s="104">
        <f>IF(ISBLANK(D19),"",(VLOOKUP(D19,Minimes!$A$10:$D$109,3,FALSE))&amp;" ("&amp;(VLOOKUP(D19,Minimes!$A$10:$D$109,4,FALSE))&amp;")")</f>
      </c>
      <c r="D19" s="105"/>
      <c r="E19" s="111" t="str">
        <f>IF(COUNTIF($D$8:D19,D19)&gt;1,"Doublon"," ")</f>
        <v> </v>
      </c>
      <c r="G19" s="107">
        <f>Minimes!A21</f>
        <v>81</v>
      </c>
      <c r="H19" s="108"/>
      <c r="I19" s="109" t="str">
        <f t="shared" si="1"/>
        <v>Non attribué</v>
      </c>
      <c r="J19" s="100">
        <f>IF(Minimes!B21=0,1,0)</f>
        <v>1</v>
      </c>
      <c r="K19" s="100">
        <f>IF(Minimes!F21="X",0,5)</f>
        <v>5</v>
      </c>
      <c r="L19" s="100">
        <f t="shared" si="2"/>
        <v>6</v>
      </c>
      <c r="M19" s="100">
        <f t="shared" si="3"/>
        <v>0</v>
      </c>
      <c r="N19" s="100">
        <f t="shared" si="4"/>
        <v>50</v>
      </c>
      <c r="O19" s="100">
        <f t="shared" si="5"/>
        <v>56</v>
      </c>
      <c r="P19" s="100"/>
      <c r="Q19" s="100"/>
    </row>
    <row r="20" spans="1:17" ht="12.75">
      <c r="A20" s="123">
        <v>13</v>
      </c>
      <c r="B20" s="124">
        <f t="shared" si="0"/>
      </c>
      <c r="C20" s="104">
        <f>IF(ISBLANK(D20),"",(VLOOKUP(D20,Minimes!$A$10:$D$109,3,FALSE))&amp;" ("&amp;(VLOOKUP(D20,Minimes!$A$10:$D$109,4,FALSE))&amp;")")</f>
      </c>
      <c r="D20" s="105"/>
      <c r="E20" s="111" t="str">
        <f>IF(COUNTIF($D$8:D20,D20)&gt;1,"Doublon"," ")</f>
        <v> </v>
      </c>
      <c r="G20" s="107">
        <f>Minimes!A22</f>
        <v>82</v>
      </c>
      <c r="H20" s="108"/>
      <c r="I20" s="109" t="str">
        <f t="shared" si="1"/>
        <v>Non attribué</v>
      </c>
      <c r="J20" s="100">
        <f>IF(Minimes!B22=0,1,0)</f>
        <v>1</v>
      </c>
      <c r="K20" s="100">
        <f>IF(Minimes!F22="X",0,5)</f>
        <v>5</v>
      </c>
      <c r="L20" s="100">
        <f t="shared" si="2"/>
        <v>6</v>
      </c>
      <c r="M20" s="100">
        <f t="shared" si="3"/>
        <v>0</v>
      </c>
      <c r="N20" s="100">
        <f t="shared" si="4"/>
        <v>50</v>
      </c>
      <c r="O20" s="100">
        <f t="shared" si="5"/>
        <v>56</v>
      </c>
      <c r="P20" s="100"/>
      <c r="Q20" s="100"/>
    </row>
    <row r="21" spans="1:17" ht="12.75">
      <c r="A21" s="123">
        <v>14</v>
      </c>
      <c r="B21" s="124">
        <f t="shared" si="0"/>
      </c>
      <c r="C21" s="104">
        <f>IF(ISBLANK(D21),"",(VLOOKUP(D21,Minimes!$A$10:$D$109,3,FALSE))&amp;" ("&amp;(VLOOKUP(D21,Minimes!$A$10:$D$109,4,FALSE))&amp;")")</f>
      </c>
      <c r="D21" s="105"/>
      <c r="E21" s="111" t="str">
        <f>IF(COUNTIF($D$8:D21,D21)&gt;1,"Doublon"," ")</f>
        <v> </v>
      </c>
      <c r="G21" s="107">
        <f>Minimes!A23</f>
        <v>83</v>
      </c>
      <c r="H21" s="108"/>
      <c r="I21" s="109" t="str">
        <f t="shared" si="1"/>
        <v>Non attribué</v>
      </c>
      <c r="J21" s="100">
        <f>IF(Minimes!B23=0,1,0)</f>
        <v>1</v>
      </c>
      <c r="K21" s="100">
        <f>IF(Minimes!F23="X",0,5)</f>
        <v>5</v>
      </c>
      <c r="L21" s="100">
        <f t="shared" si="2"/>
        <v>6</v>
      </c>
      <c r="M21" s="100">
        <f t="shared" si="3"/>
        <v>0</v>
      </c>
      <c r="N21" s="100">
        <f t="shared" si="4"/>
        <v>50</v>
      </c>
      <c r="O21" s="100">
        <f t="shared" si="5"/>
        <v>56</v>
      </c>
      <c r="P21" s="100"/>
      <c r="Q21" s="100"/>
    </row>
    <row r="22" spans="1:17" ht="12.75">
      <c r="A22" s="123">
        <v>15</v>
      </c>
      <c r="B22" s="124">
        <f t="shared" si="0"/>
      </c>
      <c r="C22" s="104">
        <f>IF(ISBLANK(D22),"",(VLOOKUP(D22,Minimes!$A$10:$D$109,3,FALSE))&amp;" ("&amp;(VLOOKUP(D22,Minimes!$A$10:$D$109,4,FALSE))&amp;")")</f>
      </c>
      <c r="D22" s="105"/>
      <c r="E22" s="111" t="str">
        <f>IF(COUNTIF($D$8:D22,D22)&gt;1,"Doublon"," ")</f>
        <v> </v>
      </c>
      <c r="G22" s="107">
        <f>Minimes!A24</f>
        <v>84</v>
      </c>
      <c r="H22" s="108"/>
      <c r="I22" s="109" t="str">
        <f t="shared" si="1"/>
        <v>Non attribué</v>
      </c>
      <c r="J22" s="100">
        <f>IF(Minimes!B24=0,1,0)</f>
        <v>1</v>
      </c>
      <c r="K22" s="100">
        <f>IF(Minimes!F24="X",0,5)</f>
        <v>5</v>
      </c>
      <c r="L22" s="100">
        <f t="shared" si="2"/>
        <v>6</v>
      </c>
      <c r="M22" s="100">
        <f t="shared" si="3"/>
        <v>0</v>
      </c>
      <c r="N22" s="100">
        <f t="shared" si="4"/>
        <v>50</v>
      </c>
      <c r="O22" s="100">
        <f t="shared" si="5"/>
        <v>56</v>
      </c>
      <c r="P22" s="100"/>
      <c r="Q22" s="100"/>
    </row>
    <row r="23" spans="1:17" ht="12.75">
      <c r="A23" s="123">
        <v>16</v>
      </c>
      <c r="B23" s="124">
        <f t="shared" si="0"/>
      </c>
      <c r="C23" s="104">
        <f>IF(ISBLANK(D23),"",(VLOOKUP(D23,Minimes!$A$10:$D$109,3,FALSE))&amp;" ("&amp;(VLOOKUP(D23,Minimes!$A$10:$D$109,4,FALSE))&amp;")")</f>
      </c>
      <c r="D23" s="105"/>
      <c r="E23" s="111" t="str">
        <f>IF(COUNTIF($D$8:D23,D23)&gt;1,"Doublon"," ")</f>
        <v> </v>
      </c>
      <c r="G23" s="107">
        <f>Minimes!A25</f>
        <v>85</v>
      </c>
      <c r="H23" s="108"/>
      <c r="I23" s="109" t="str">
        <f t="shared" si="1"/>
        <v>Non attribué</v>
      </c>
      <c r="J23" s="100">
        <f>IF(Minimes!B25=0,1,0)</f>
        <v>1</v>
      </c>
      <c r="K23" s="100">
        <f>IF(Minimes!F25="X",0,5)</f>
        <v>5</v>
      </c>
      <c r="L23" s="100">
        <f t="shared" si="2"/>
        <v>6</v>
      </c>
      <c r="M23" s="100">
        <f t="shared" si="3"/>
        <v>0</v>
      </c>
      <c r="N23" s="100">
        <f t="shared" si="4"/>
        <v>50</v>
      </c>
      <c r="O23" s="100">
        <f t="shared" si="5"/>
        <v>56</v>
      </c>
      <c r="P23" s="100"/>
      <c r="Q23" s="100"/>
    </row>
    <row r="24" spans="1:17" ht="12.75">
      <c r="A24" s="123">
        <v>17</v>
      </c>
      <c r="B24" s="124">
        <f t="shared" si="0"/>
      </c>
      <c r="C24" s="104">
        <f>IF(ISBLANK(D24),"",(VLOOKUP(D24,Minimes!$A$10:$D$109,3,FALSE))&amp;" ("&amp;(VLOOKUP(D24,Minimes!$A$10:$D$109,4,FALSE))&amp;")")</f>
      </c>
      <c r="D24" s="105"/>
      <c r="E24" s="111" t="str">
        <f>IF(COUNTIF($D$8:D24,D24)&gt;1,"Doublon"," ")</f>
        <v> </v>
      </c>
      <c r="G24" s="107">
        <f>Minimes!A26</f>
        <v>86</v>
      </c>
      <c r="H24" s="108"/>
      <c r="I24" s="109" t="str">
        <f t="shared" si="1"/>
        <v>Non attribué</v>
      </c>
      <c r="J24" s="100">
        <f>IF(Minimes!B26=0,1,0)</f>
        <v>1</v>
      </c>
      <c r="K24" s="100">
        <f>IF(Minimes!F26="X",0,5)</f>
        <v>5</v>
      </c>
      <c r="L24" s="100">
        <f t="shared" si="2"/>
        <v>6</v>
      </c>
      <c r="M24" s="100">
        <f t="shared" si="3"/>
        <v>0</v>
      </c>
      <c r="N24" s="100">
        <f t="shared" si="4"/>
        <v>50</v>
      </c>
      <c r="O24" s="100">
        <f t="shared" si="5"/>
        <v>56</v>
      </c>
      <c r="P24" s="100"/>
      <c r="Q24" s="100"/>
    </row>
    <row r="25" spans="1:17" ht="12.75">
      <c r="A25" s="123">
        <v>18</v>
      </c>
      <c r="B25" s="124">
        <f t="shared" si="0"/>
      </c>
      <c r="C25" s="104">
        <f>IF(ISBLANK(D25),"",(VLOOKUP(D25,Minimes!$A$10:$D$109,3,FALSE))&amp;" ("&amp;(VLOOKUP(D25,Minimes!$A$10:$D$109,4,FALSE))&amp;")")</f>
      </c>
      <c r="D25" s="105"/>
      <c r="E25" s="111" t="str">
        <f>IF(COUNTIF($D$8:D25,D25)&gt;1,"Doublon"," ")</f>
        <v> </v>
      </c>
      <c r="G25" s="107">
        <f>Minimes!A27</f>
        <v>87</v>
      </c>
      <c r="H25" s="108"/>
      <c r="I25" s="109" t="str">
        <f t="shared" si="1"/>
        <v>Non attribué</v>
      </c>
      <c r="J25" s="100">
        <f>IF(Minimes!B27=0,1,0)</f>
        <v>1</v>
      </c>
      <c r="K25" s="100">
        <f>IF(Minimes!F27="X",0,5)</f>
        <v>5</v>
      </c>
      <c r="L25" s="100">
        <f t="shared" si="2"/>
        <v>6</v>
      </c>
      <c r="M25" s="100">
        <f t="shared" si="3"/>
        <v>0</v>
      </c>
      <c r="N25" s="100">
        <f t="shared" si="4"/>
        <v>50</v>
      </c>
      <c r="O25" s="100">
        <f t="shared" si="5"/>
        <v>56</v>
      </c>
      <c r="P25" s="100"/>
      <c r="Q25" s="100"/>
    </row>
    <row r="26" spans="1:17" ht="12.75">
      <c r="A26" s="123">
        <v>19</v>
      </c>
      <c r="B26" s="124">
        <f t="shared" si="0"/>
      </c>
      <c r="C26" s="104">
        <f>IF(ISBLANK(D26),"",(VLOOKUP(D26,Minimes!$A$10:$D$109,3,FALSE))&amp;" ("&amp;(VLOOKUP(D26,Minimes!$A$10:$D$109,4,FALSE))&amp;")")</f>
      </c>
      <c r="D26" s="105"/>
      <c r="E26" s="111" t="str">
        <f>IF(COUNTIF($D$8:D26,D26)&gt;1,"Doublon"," ")</f>
        <v> </v>
      </c>
      <c r="G26" s="107">
        <f>Minimes!A28</f>
        <v>88</v>
      </c>
      <c r="H26" s="108"/>
      <c r="I26" s="109" t="str">
        <f t="shared" si="1"/>
        <v>Non attribué</v>
      </c>
      <c r="J26" s="100">
        <f>IF(Minimes!B28=0,1,0)</f>
        <v>1</v>
      </c>
      <c r="K26" s="100">
        <f>IF(Minimes!F28="X",0,5)</f>
        <v>5</v>
      </c>
      <c r="L26" s="100">
        <f t="shared" si="2"/>
        <v>6</v>
      </c>
      <c r="M26" s="100">
        <f t="shared" si="3"/>
        <v>0</v>
      </c>
      <c r="N26" s="100">
        <f t="shared" si="4"/>
        <v>50</v>
      </c>
      <c r="O26" s="100">
        <f t="shared" si="5"/>
        <v>56</v>
      </c>
      <c r="P26" s="100"/>
      <c r="Q26" s="100"/>
    </row>
    <row r="27" spans="1:17" ht="12.75">
      <c r="A27" s="123">
        <v>20</v>
      </c>
      <c r="B27" s="124">
        <f t="shared" si="0"/>
      </c>
      <c r="C27" s="104">
        <f>IF(ISBLANK(D27),"",(VLOOKUP(D27,Minimes!$A$10:$D$109,3,FALSE))&amp;" ("&amp;(VLOOKUP(D27,Minimes!$A$10:$D$109,4,FALSE))&amp;")")</f>
      </c>
      <c r="D27" s="105"/>
      <c r="E27" s="111" t="str">
        <f>IF(COUNTIF($D$8:D27,D27)&gt;1,"Doublon"," ")</f>
        <v> </v>
      </c>
      <c r="G27" s="107">
        <f>Minimes!A29</f>
        <v>89</v>
      </c>
      <c r="H27" s="108"/>
      <c r="I27" s="109" t="str">
        <f t="shared" si="1"/>
        <v>Non attribué</v>
      </c>
      <c r="J27" s="100">
        <f>IF(Minimes!B29=0,1,0)</f>
        <v>1</v>
      </c>
      <c r="K27" s="100">
        <f>IF(Minimes!F29="X",0,5)</f>
        <v>5</v>
      </c>
      <c r="L27" s="100">
        <f t="shared" si="2"/>
        <v>6</v>
      </c>
      <c r="M27" s="100">
        <f t="shared" si="3"/>
        <v>0</v>
      </c>
      <c r="N27" s="100">
        <f t="shared" si="4"/>
        <v>50</v>
      </c>
      <c r="O27" s="100">
        <f t="shared" si="5"/>
        <v>56</v>
      </c>
      <c r="P27" s="100"/>
      <c r="Q27" s="100"/>
    </row>
    <row r="28" spans="1:17" ht="12.75">
      <c r="A28" s="123">
        <v>21</v>
      </c>
      <c r="B28" s="124">
        <f t="shared" si="0"/>
      </c>
      <c r="C28" s="104">
        <f>IF(ISBLANK(D28),"",(VLOOKUP(D28,Minimes!$A$10:$D$109,3,FALSE))&amp;" ("&amp;(VLOOKUP(D28,Minimes!$A$10:$D$109,4,FALSE))&amp;")")</f>
      </c>
      <c r="D28" s="105"/>
      <c r="E28" s="111" t="str">
        <f>IF(COUNTIF($D$8:D28,D28)&gt;1,"Doublon"," ")</f>
        <v> </v>
      </c>
      <c r="G28" s="107">
        <f>Minimes!A30</f>
        <v>90</v>
      </c>
      <c r="H28" s="108"/>
      <c r="I28" s="109" t="str">
        <f t="shared" si="1"/>
        <v>Non attribué</v>
      </c>
      <c r="J28" s="100">
        <f>IF(Minimes!B30=0,1,0)</f>
        <v>1</v>
      </c>
      <c r="K28" s="100">
        <f>IF(Minimes!F30="X",0,5)</f>
        <v>5</v>
      </c>
      <c r="L28" s="100">
        <f t="shared" si="2"/>
        <v>6</v>
      </c>
      <c r="M28" s="100">
        <f t="shared" si="3"/>
        <v>0</v>
      </c>
      <c r="N28" s="100">
        <f t="shared" si="4"/>
        <v>50</v>
      </c>
      <c r="O28" s="100">
        <f t="shared" si="5"/>
        <v>56</v>
      </c>
      <c r="P28" s="100"/>
      <c r="Q28" s="100"/>
    </row>
    <row r="29" spans="1:17" ht="12.75">
      <c r="A29" s="123">
        <v>22</v>
      </c>
      <c r="B29" s="124">
        <f t="shared" si="0"/>
      </c>
      <c r="C29" s="104">
        <f>IF(ISBLANK(D29),"",(VLOOKUP(D29,Minimes!$A$10:$D$109,3,FALSE))&amp;" ("&amp;(VLOOKUP(D29,Minimes!$A$10:$D$109,4,FALSE))&amp;")")</f>
      </c>
      <c r="D29" s="105"/>
      <c r="E29" s="111" t="str">
        <f>IF(COUNTIF($D$8:D29,D29)&gt;1,"Doublon"," ")</f>
        <v> </v>
      </c>
      <c r="G29" s="107">
        <f>Minimes!A31</f>
        <v>91</v>
      </c>
      <c r="H29" s="108"/>
      <c r="I29" s="109" t="str">
        <f t="shared" si="1"/>
        <v>Non attribué</v>
      </c>
      <c r="J29" s="100">
        <f>IF(Minimes!B31=0,1,0)</f>
        <v>1</v>
      </c>
      <c r="K29" s="100">
        <f>IF(Minimes!F31="X",0,5)</f>
        <v>5</v>
      </c>
      <c r="L29" s="100">
        <f t="shared" si="2"/>
        <v>6</v>
      </c>
      <c r="M29" s="100">
        <f t="shared" si="3"/>
        <v>0</v>
      </c>
      <c r="N29" s="100">
        <f t="shared" si="4"/>
        <v>50</v>
      </c>
      <c r="O29" s="100">
        <f t="shared" si="5"/>
        <v>56</v>
      </c>
      <c r="P29" s="100"/>
      <c r="Q29" s="100"/>
    </row>
    <row r="30" spans="1:17" ht="12.75">
      <c r="A30" s="123">
        <v>23</v>
      </c>
      <c r="B30" s="124">
        <f t="shared" si="0"/>
      </c>
      <c r="C30" s="104">
        <f>IF(ISBLANK(D30),"",(VLOOKUP(D30,Minimes!$A$10:$D$109,3,FALSE))&amp;" ("&amp;(VLOOKUP(D30,Minimes!$A$10:$D$109,4,FALSE))&amp;")")</f>
      </c>
      <c r="D30" s="105"/>
      <c r="E30" s="111" t="str">
        <f>IF(COUNTIF($D$8:D30,D30)&gt;1,"Doublon"," ")</f>
        <v> </v>
      </c>
      <c r="G30" s="107">
        <f>Minimes!A32</f>
        <v>92</v>
      </c>
      <c r="H30" s="108"/>
      <c r="I30" s="109" t="str">
        <f t="shared" si="1"/>
        <v>Non attribué</v>
      </c>
      <c r="J30" s="100">
        <f>IF(Minimes!B32=0,1,0)</f>
        <v>1</v>
      </c>
      <c r="K30" s="100">
        <f>IF(Minimes!F32="X",0,5)</f>
        <v>5</v>
      </c>
      <c r="L30" s="100">
        <f t="shared" si="2"/>
        <v>6</v>
      </c>
      <c r="M30" s="100">
        <f t="shared" si="3"/>
        <v>0</v>
      </c>
      <c r="N30" s="100">
        <f t="shared" si="4"/>
        <v>50</v>
      </c>
      <c r="O30" s="100">
        <f t="shared" si="5"/>
        <v>56</v>
      </c>
      <c r="P30" s="100"/>
      <c r="Q30" s="100"/>
    </row>
    <row r="31" spans="1:17" ht="12.75">
      <c r="A31" s="123">
        <v>24</v>
      </c>
      <c r="B31" s="124">
        <f t="shared" si="0"/>
      </c>
      <c r="C31" s="104">
        <f>IF(ISBLANK(D31),"",(VLOOKUP(D31,Minimes!$A$10:$D$109,3,FALSE))&amp;" ("&amp;(VLOOKUP(D31,Minimes!$A$10:$D$109,4,FALSE))&amp;")")</f>
      </c>
      <c r="D31" s="105"/>
      <c r="E31" s="111" t="str">
        <f>IF(COUNTIF($D$8:D31,D31)&gt;1,"Doublon"," ")</f>
        <v> </v>
      </c>
      <c r="G31" s="107">
        <f>Minimes!A33</f>
        <v>93</v>
      </c>
      <c r="H31" s="108"/>
      <c r="I31" s="109" t="str">
        <f t="shared" si="1"/>
        <v>Non attribué</v>
      </c>
      <c r="J31" s="100">
        <f>IF(Minimes!B33=0,1,0)</f>
        <v>1</v>
      </c>
      <c r="K31" s="100">
        <f>IF(Minimes!F33="X",0,5)</f>
        <v>5</v>
      </c>
      <c r="L31" s="100">
        <f t="shared" si="2"/>
        <v>6</v>
      </c>
      <c r="M31" s="100">
        <f t="shared" si="3"/>
        <v>0</v>
      </c>
      <c r="N31" s="100">
        <f t="shared" si="4"/>
        <v>50</v>
      </c>
      <c r="O31" s="100">
        <f t="shared" si="5"/>
        <v>56</v>
      </c>
      <c r="P31" s="100"/>
      <c r="Q31" s="100"/>
    </row>
    <row r="32" spans="1:17" ht="12.75">
      <c r="A32" s="123">
        <v>25</v>
      </c>
      <c r="B32" s="124">
        <f t="shared" si="0"/>
      </c>
      <c r="C32" s="104">
        <f>IF(ISBLANK(D32),"",(VLOOKUP(D32,Minimes!$A$10:$D$109,3,FALSE))&amp;" ("&amp;(VLOOKUP(D32,Minimes!$A$10:$D$109,4,FALSE))&amp;")")</f>
      </c>
      <c r="D32" s="105"/>
      <c r="E32" s="111" t="str">
        <f>IF(COUNTIF($D$8:D32,D32)&gt;1,"Doublon"," ")</f>
        <v> </v>
      </c>
      <c r="G32" s="107">
        <f>Minimes!A34</f>
        <v>94</v>
      </c>
      <c r="H32" s="108"/>
      <c r="I32" s="109" t="str">
        <f t="shared" si="1"/>
        <v>Non attribué</v>
      </c>
      <c r="J32" s="100">
        <f>IF(Minimes!B34=0,1,0)</f>
        <v>1</v>
      </c>
      <c r="K32" s="100">
        <f>IF(Minimes!F34="X",0,5)</f>
        <v>5</v>
      </c>
      <c r="L32" s="100">
        <f t="shared" si="2"/>
        <v>6</v>
      </c>
      <c r="M32" s="100">
        <f t="shared" si="3"/>
        <v>0</v>
      </c>
      <c r="N32" s="100">
        <f t="shared" si="4"/>
        <v>50</v>
      </c>
      <c r="O32" s="100">
        <f t="shared" si="5"/>
        <v>56</v>
      </c>
      <c r="P32" s="100"/>
      <c r="Q32" s="100"/>
    </row>
    <row r="33" spans="1:17" ht="12.75">
      <c r="A33" s="123">
        <v>26</v>
      </c>
      <c r="B33" s="124">
        <f t="shared" si="0"/>
      </c>
      <c r="C33" s="104">
        <f>IF(ISBLANK(D33),"",(VLOOKUP(D33,Minimes!$A$10:$D$109,3,FALSE))&amp;" ("&amp;(VLOOKUP(D33,Minimes!$A$10:$D$109,4,FALSE))&amp;")")</f>
      </c>
      <c r="D33" s="105"/>
      <c r="E33" s="111" t="str">
        <f>IF(COUNTIF($D$8:D33,D33)&gt;1,"Doublon"," ")</f>
        <v> </v>
      </c>
      <c r="G33" s="107">
        <f>Minimes!A35</f>
        <v>95</v>
      </c>
      <c r="H33" s="108"/>
      <c r="I33" s="109" t="str">
        <f t="shared" si="1"/>
        <v>Non attribué</v>
      </c>
      <c r="J33" s="100">
        <f>IF(Minimes!B35=0,1,0)</f>
        <v>1</v>
      </c>
      <c r="K33" s="100">
        <f>IF(Minimes!F35="X",0,5)</f>
        <v>5</v>
      </c>
      <c r="L33" s="100">
        <f t="shared" si="2"/>
        <v>6</v>
      </c>
      <c r="M33" s="100">
        <f t="shared" si="3"/>
        <v>0</v>
      </c>
      <c r="N33" s="100">
        <f t="shared" si="4"/>
        <v>50</v>
      </c>
      <c r="O33" s="100">
        <f t="shared" si="5"/>
        <v>56</v>
      </c>
      <c r="P33" s="100"/>
      <c r="Q33" s="100"/>
    </row>
    <row r="34" spans="1:17" ht="12.75">
      <c r="A34" s="123">
        <v>27</v>
      </c>
      <c r="B34" s="124">
        <f t="shared" si="0"/>
      </c>
      <c r="C34" s="104">
        <f>IF(ISBLANK(D34),"",(VLOOKUP(D34,Minimes!$A$10:$D$109,3,FALSE))&amp;" ("&amp;(VLOOKUP(D34,Minimes!$A$10:$D$109,4,FALSE))&amp;")")</f>
      </c>
      <c r="D34" s="105"/>
      <c r="E34" s="111" t="str">
        <f>IF(COUNTIF($D$8:D34,D34)&gt;1,"Doublon"," ")</f>
        <v> </v>
      </c>
      <c r="G34" s="107">
        <f>Minimes!A36</f>
        <v>96</v>
      </c>
      <c r="H34" s="108"/>
      <c r="I34" s="109" t="str">
        <f t="shared" si="1"/>
        <v>Non attribué</v>
      </c>
      <c r="J34" s="100">
        <f>IF(Minimes!B36=0,1,0)</f>
        <v>1</v>
      </c>
      <c r="K34" s="100">
        <f>IF(Minimes!F36="X",0,5)</f>
        <v>5</v>
      </c>
      <c r="L34" s="100">
        <f t="shared" si="2"/>
        <v>6</v>
      </c>
      <c r="M34" s="100">
        <f t="shared" si="3"/>
        <v>0</v>
      </c>
      <c r="N34" s="100">
        <f t="shared" si="4"/>
        <v>50</v>
      </c>
      <c r="O34" s="100">
        <f t="shared" si="5"/>
        <v>56</v>
      </c>
      <c r="P34" s="100"/>
      <c r="Q34" s="100"/>
    </row>
    <row r="35" spans="1:17" ht="12.75">
      <c r="A35" s="123">
        <v>28</v>
      </c>
      <c r="B35" s="124">
        <f t="shared" si="0"/>
      </c>
      <c r="C35" s="104">
        <f>IF(ISBLANK(D35),"",(VLOOKUP(D35,Minimes!$A$10:$D$109,3,FALSE))&amp;" ("&amp;(VLOOKUP(D35,Minimes!$A$10:$D$109,4,FALSE))&amp;")")</f>
      </c>
      <c r="D35" s="105"/>
      <c r="E35" s="111" t="str">
        <f>IF(COUNTIF($D$8:D35,D35)&gt;1,"Doublon"," ")</f>
        <v> </v>
      </c>
      <c r="G35" s="107">
        <f>Minimes!A37</f>
        <v>97</v>
      </c>
      <c r="H35" s="108"/>
      <c r="I35" s="109" t="str">
        <f t="shared" si="1"/>
        <v>Non attribué</v>
      </c>
      <c r="J35" s="100">
        <f>IF(Minimes!B37=0,1,0)</f>
        <v>1</v>
      </c>
      <c r="K35" s="100">
        <f>IF(Minimes!F37="X",0,5)</f>
        <v>5</v>
      </c>
      <c r="L35" s="100">
        <f t="shared" si="2"/>
        <v>6</v>
      </c>
      <c r="M35" s="100">
        <f t="shared" si="3"/>
        <v>0</v>
      </c>
      <c r="N35" s="100">
        <f t="shared" si="4"/>
        <v>50</v>
      </c>
      <c r="O35" s="100">
        <f t="shared" si="5"/>
        <v>56</v>
      </c>
      <c r="P35" s="100"/>
      <c r="Q35" s="100"/>
    </row>
    <row r="36" spans="1:17" ht="12.75">
      <c r="A36" s="123">
        <v>29</v>
      </c>
      <c r="B36" s="124">
        <f t="shared" si="0"/>
      </c>
      <c r="C36" s="104">
        <f>IF(ISBLANK(D36),"",(VLOOKUP(D36,Minimes!$A$10:$D$109,3,FALSE))&amp;" ("&amp;(VLOOKUP(D36,Minimes!$A$10:$D$109,4,FALSE))&amp;")")</f>
      </c>
      <c r="D36" s="105"/>
      <c r="E36" s="111" t="str">
        <f>IF(COUNTIF($D$8:D36,D36)&gt;1,"Doublon"," ")</f>
        <v> </v>
      </c>
      <c r="G36" s="107">
        <f>Minimes!A38</f>
        <v>98</v>
      </c>
      <c r="H36" s="108"/>
      <c r="I36" s="109" t="str">
        <f t="shared" si="1"/>
        <v>Non attribué</v>
      </c>
      <c r="J36" s="100">
        <f>IF(Minimes!B38=0,1,0)</f>
        <v>1</v>
      </c>
      <c r="K36" s="100">
        <f>IF(Minimes!F38="X",0,5)</f>
        <v>5</v>
      </c>
      <c r="L36" s="100">
        <f t="shared" si="2"/>
        <v>6</v>
      </c>
      <c r="M36" s="100">
        <f t="shared" si="3"/>
        <v>0</v>
      </c>
      <c r="N36" s="100">
        <f t="shared" si="4"/>
        <v>50</v>
      </c>
      <c r="O36" s="100">
        <f t="shared" si="5"/>
        <v>56</v>
      </c>
      <c r="P36" s="100"/>
      <c r="Q36" s="100"/>
    </row>
    <row r="37" spans="1:17" ht="12.75">
      <c r="A37" s="123">
        <v>30</v>
      </c>
      <c r="B37" s="124">
        <f t="shared" si="0"/>
      </c>
      <c r="C37" s="104">
        <f>IF(ISBLANK(D37),"",(VLOOKUP(D37,Minimes!$A$10:$D$109,3,FALSE))&amp;" ("&amp;(VLOOKUP(D37,Minimes!$A$10:$D$109,4,FALSE))&amp;")")</f>
      </c>
      <c r="D37" s="105"/>
      <c r="E37" s="111" t="str">
        <f>IF(COUNTIF($D$8:D37,D37)&gt;1,"Doublon"," ")</f>
        <v> </v>
      </c>
      <c r="G37" s="107">
        <f>Minimes!A39</f>
        <v>99</v>
      </c>
      <c r="H37" s="108"/>
      <c r="I37" s="109" t="str">
        <f t="shared" si="1"/>
        <v>Non attribué</v>
      </c>
      <c r="J37" s="100">
        <f>IF(Minimes!B39=0,1,0)</f>
        <v>1</v>
      </c>
      <c r="K37" s="100">
        <f>IF(Minimes!F39="X",0,5)</f>
        <v>5</v>
      </c>
      <c r="L37" s="100">
        <f t="shared" si="2"/>
        <v>6</v>
      </c>
      <c r="M37" s="100">
        <f t="shared" si="3"/>
        <v>0</v>
      </c>
      <c r="N37" s="100">
        <f t="shared" si="4"/>
        <v>50</v>
      </c>
      <c r="O37" s="100">
        <f t="shared" si="5"/>
        <v>56</v>
      </c>
      <c r="P37" s="100"/>
      <c r="Q37" s="100"/>
    </row>
    <row r="38" spans="1:17" ht="12.75">
      <c r="A38" s="123">
        <v>31</v>
      </c>
      <c r="B38" s="124">
        <f t="shared" si="0"/>
      </c>
      <c r="C38" s="104">
        <f>IF(ISBLANK(D38),"",(VLOOKUP(D38,Minimes!$A$10:$D$109,3,FALSE))&amp;" ("&amp;(VLOOKUP(D38,Minimes!$A$10:$D$109,4,FALSE))&amp;")")</f>
      </c>
      <c r="D38" s="105"/>
      <c r="E38" s="111" t="str">
        <f>IF(COUNTIF($D$8:D38,D38)&gt;1,"Doublon"," ")</f>
        <v> </v>
      </c>
      <c r="G38" s="107">
        <f>Minimes!A40</f>
        <v>100</v>
      </c>
      <c r="H38" s="108"/>
      <c r="I38" s="109" t="str">
        <f t="shared" si="1"/>
        <v>Non attribué</v>
      </c>
      <c r="J38" s="100">
        <f>IF(Minimes!B40=0,1,0)</f>
        <v>1</v>
      </c>
      <c r="K38" s="100">
        <f>IF(Minimes!F40="X",0,5)</f>
        <v>5</v>
      </c>
      <c r="L38" s="100">
        <f t="shared" si="2"/>
        <v>6</v>
      </c>
      <c r="M38" s="100">
        <f t="shared" si="3"/>
        <v>0</v>
      </c>
      <c r="N38" s="100">
        <f t="shared" si="4"/>
        <v>50</v>
      </c>
      <c r="O38" s="100">
        <f t="shared" si="5"/>
        <v>56</v>
      </c>
      <c r="P38" s="100"/>
      <c r="Q38" s="100"/>
    </row>
    <row r="39" spans="1:17" ht="12.75">
      <c r="A39" s="123">
        <v>32</v>
      </c>
      <c r="B39" s="124">
        <f t="shared" si="0"/>
      </c>
      <c r="C39" s="104">
        <f>IF(ISBLANK(D39),"",(VLOOKUP(D39,Minimes!$A$10:$D$109,3,FALSE))&amp;" ("&amp;(VLOOKUP(D39,Minimes!$A$10:$D$109,4,FALSE))&amp;")")</f>
      </c>
      <c r="D39" s="105"/>
      <c r="E39" s="111" t="str">
        <f>IF(COUNTIF($D$8:D39,D39)&gt;1,"Doublon"," ")</f>
        <v> </v>
      </c>
      <c r="G39" s="107">
        <f>Minimes!A41</f>
        <v>101</v>
      </c>
      <c r="H39" s="108"/>
      <c r="I39" s="109" t="str">
        <f t="shared" si="1"/>
        <v>Non attribué</v>
      </c>
      <c r="J39" s="100">
        <f>IF(Minimes!B41=0,1,0)</f>
        <v>1</v>
      </c>
      <c r="K39" s="100">
        <f>IF(Minimes!F41="X",0,5)</f>
        <v>5</v>
      </c>
      <c r="L39" s="100">
        <f t="shared" si="2"/>
        <v>6</v>
      </c>
      <c r="M39" s="100">
        <f t="shared" si="3"/>
        <v>0</v>
      </c>
      <c r="N39" s="100">
        <f t="shared" si="4"/>
        <v>50</v>
      </c>
      <c r="O39" s="100">
        <f t="shared" si="5"/>
        <v>56</v>
      </c>
      <c r="P39" s="100"/>
      <c r="Q39" s="100"/>
    </row>
    <row r="40" spans="1:17" ht="12.75">
      <c r="A40" s="123">
        <v>33</v>
      </c>
      <c r="B40" s="124">
        <f aca="true" t="shared" si="6" ref="B40:B71">IF(ISBLANK(D40),"",VLOOKUP(D40,VétéransB_8,2,FALSE))</f>
      </c>
      <c r="C40" s="104">
        <f>IF(ISBLANK(D40),"",(VLOOKUP(D40,Minimes!$A$10:$D$109,3,FALSE))&amp;" ("&amp;(VLOOKUP(D40,Minimes!$A$10:$D$109,4,FALSE))&amp;")")</f>
      </c>
      <c r="D40" s="105"/>
      <c r="E40" s="111" t="str">
        <f>IF(COUNTIF($D$8:D40,D40)&gt;1,"Doublon"," ")</f>
        <v> </v>
      </c>
      <c r="G40" s="107">
        <f>Minimes!A42</f>
        <v>102</v>
      </c>
      <c r="H40" s="108"/>
      <c r="I40" s="109" t="str">
        <f aca="true" t="shared" si="7" ref="I40:I71">VLOOKUP($O$8:$O$107,$Q$8:$R$16,2,FALSE)</f>
        <v>Non attribué</v>
      </c>
      <c r="J40" s="100">
        <f>IF(Minimes!B42=0,1,0)</f>
        <v>1</v>
      </c>
      <c r="K40" s="100">
        <f>IF(Minimes!F42="X",0,5)</f>
        <v>5</v>
      </c>
      <c r="L40" s="100">
        <f aca="true" t="shared" si="8" ref="L40:L71">J40+K40</f>
        <v>6</v>
      </c>
      <c r="M40" s="100">
        <f aca="true" t="shared" si="9" ref="M40:M71">IF(SUM(J40:K40)=0,10,0)</f>
        <v>0</v>
      </c>
      <c r="N40" s="100">
        <f aca="true" t="shared" si="10" ref="N40:N71">IF(M40=10,COUNTIF($D$8:$D$107,G40),50)</f>
        <v>50</v>
      </c>
      <c r="O40" s="100">
        <f aca="true" t="shared" si="11" ref="O40:O71">L40+M40+N40</f>
        <v>56</v>
      </c>
      <c r="P40" s="100"/>
      <c r="Q40" s="100"/>
    </row>
    <row r="41" spans="1:17" ht="12.75">
      <c r="A41" s="123">
        <v>34</v>
      </c>
      <c r="B41" s="124">
        <f t="shared" si="6"/>
      </c>
      <c r="C41" s="104">
        <f>IF(ISBLANK(D41),"",(VLOOKUP(D41,Minimes!$A$10:$D$109,3,FALSE))&amp;" ("&amp;(VLOOKUP(D41,Minimes!$A$10:$D$109,4,FALSE))&amp;")")</f>
      </c>
      <c r="D41" s="105"/>
      <c r="E41" s="111" t="str">
        <f>IF(COUNTIF($D$8:D41,D41)&gt;1,"Doublon"," ")</f>
        <v> </v>
      </c>
      <c r="G41" s="107">
        <f>Minimes!A43</f>
        <v>103</v>
      </c>
      <c r="H41" s="108"/>
      <c r="I41" s="109" t="str">
        <f t="shared" si="7"/>
        <v>Non attribué</v>
      </c>
      <c r="J41" s="100">
        <f>IF(Minimes!B43=0,1,0)</f>
        <v>1</v>
      </c>
      <c r="K41" s="100">
        <f>IF(Minimes!F43="X",0,5)</f>
        <v>5</v>
      </c>
      <c r="L41" s="100">
        <f t="shared" si="8"/>
        <v>6</v>
      </c>
      <c r="M41" s="100">
        <f t="shared" si="9"/>
        <v>0</v>
      </c>
      <c r="N41" s="100">
        <f t="shared" si="10"/>
        <v>50</v>
      </c>
      <c r="O41" s="100">
        <f t="shared" si="11"/>
        <v>56</v>
      </c>
      <c r="P41" s="100"/>
      <c r="Q41" s="100"/>
    </row>
    <row r="42" spans="1:17" ht="12.75">
      <c r="A42" s="123">
        <v>35</v>
      </c>
      <c r="B42" s="124">
        <f t="shared" si="6"/>
      </c>
      <c r="C42" s="104">
        <f>IF(ISBLANK(D42),"",(VLOOKUP(D42,Minimes!$A$10:$D$109,3,FALSE))&amp;" ("&amp;(VLOOKUP(D42,Minimes!$A$10:$D$109,4,FALSE))&amp;")")</f>
      </c>
      <c r="D42" s="105"/>
      <c r="E42" s="111" t="str">
        <f>IF(COUNTIF($D$8:D42,D42)&gt;1,"Doublon"," ")</f>
        <v> </v>
      </c>
      <c r="G42" s="107">
        <f>Minimes!A44</f>
        <v>104</v>
      </c>
      <c r="H42" s="108"/>
      <c r="I42" s="109" t="str">
        <f t="shared" si="7"/>
        <v>Non attribué</v>
      </c>
      <c r="J42" s="100">
        <f>IF(Minimes!B44=0,1,0)</f>
        <v>1</v>
      </c>
      <c r="K42" s="100">
        <f>IF(Minimes!F44="X",0,5)</f>
        <v>5</v>
      </c>
      <c r="L42" s="100">
        <f t="shared" si="8"/>
        <v>6</v>
      </c>
      <c r="M42" s="100">
        <f t="shared" si="9"/>
        <v>0</v>
      </c>
      <c r="N42" s="100">
        <f t="shared" si="10"/>
        <v>50</v>
      </c>
      <c r="O42" s="100">
        <f t="shared" si="11"/>
        <v>56</v>
      </c>
      <c r="P42" s="100"/>
      <c r="Q42" s="100"/>
    </row>
    <row r="43" spans="1:17" ht="12.75">
      <c r="A43" s="123">
        <v>36</v>
      </c>
      <c r="B43" s="124">
        <f t="shared" si="6"/>
      </c>
      <c r="C43" s="104">
        <f>IF(ISBLANK(D43),"",(VLOOKUP(D43,Minimes!$A$10:$D$109,3,FALSE))&amp;" ("&amp;(VLOOKUP(D43,Minimes!$A$10:$D$109,4,FALSE))&amp;")")</f>
      </c>
      <c r="D43" s="105"/>
      <c r="E43" s="111" t="str">
        <f>IF(COUNTIF($D$8:D43,D43)&gt;1,"Doublon"," ")</f>
        <v> </v>
      </c>
      <c r="G43" s="107">
        <f>Minimes!A45</f>
        <v>105</v>
      </c>
      <c r="H43" s="108"/>
      <c r="I43" s="109" t="str">
        <f t="shared" si="7"/>
        <v>Non attribué</v>
      </c>
      <c r="J43" s="100">
        <f>IF(Minimes!B45=0,1,0)</f>
        <v>1</v>
      </c>
      <c r="K43" s="100">
        <f>IF(Minimes!F45="X",0,5)</f>
        <v>5</v>
      </c>
      <c r="L43" s="100">
        <f t="shared" si="8"/>
        <v>6</v>
      </c>
      <c r="M43" s="100">
        <f t="shared" si="9"/>
        <v>0</v>
      </c>
      <c r="N43" s="100">
        <f t="shared" si="10"/>
        <v>50</v>
      </c>
      <c r="O43" s="100">
        <f t="shared" si="11"/>
        <v>56</v>
      </c>
      <c r="P43" s="100"/>
      <c r="Q43" s="100"/>
    </row>
    <row r="44" spans="1:17" ht="12.75">
      <c r="A44" s="123">
        <v>37</v>
      </c>
      <c r="B44" s="124">
        <f t="shared" si="6"/>
      </c>
      <c r="C44" s="104">
        <f>IF(ISBLANK(D44),"",(VLOOKUP(D44,Minimes!$A$10:$D$109,3,FALSE))&amp;" ("&amp;(VLOOKUP(D44,Minimes!$A$10:$D$109,4,FALSE))&amp;")")</f>
      </c>
      <c r="D44" s="105"/>
      <c r="E44" s="111" t="str">
        <f>IF(COUNTIF($D$8:D44,D44)&gt;1,"Doublon"," ")</f>
        <v> </v>
      </c>
      <c r="G44" s="107">
        <f>Minimes!A46</f>
        <v>106</v>
      </c>
      <c r="H44" s="108"/>
      <c r="I44" s="109" t="str">
        <f t="shared" si="7"/>
        <v>Non attribué</v>
      </c>
      <c r="J44" s="100">
        <f>IF(Minimes!B46=0,1,0)</f>
        <v>1</v>
      </c>
      <c r="K44" s="100">
        <f>IF(Minimes!F46="X",0,5)</f>
        <v>5</v>
      </c>
      <c r="L44" s="100">
        <f t="shared" si="8"/>
        <v>6</v>
      </c>
      <c r="M44" s="100">
        <f t="shared" si="9"/>
        <v>0</v>
      </c>
      <c r="N44" s="100">
        <f t="shared" si="10"/>
        <v>50</v>
      </c>
      <c r="O44" s="100">
        <f t="shared" si="11"/>
        <v>56</v>
      </c>
      <c r="P44" s="100"/>
      <c r="Q44" s="100"/>
    </row>
    <row r="45" spans="1:17" ht="12.75">
      <c r="A45" s="123">
        <v>38</v>
      </c>
      <c r="B45" s="124">
        <f t="shared" si="6"/>
      </c>
      <c r="C45" s="104">
        <f>IF(ISBLANK(D45),"",(VLOOKUP(D45,Minimes!$A$10:$D$109,3,FALSE))&amp;" ("&amp;(VLOOKUP(D45,Minimes!$A$10:$D$109,4,FALSE))&amp;")")</f>
      </c>
      <c r="D45" s="105"/>
      <c r="E45" s="111" t="str">
        <f>IF(COUNTIF($D$8:D45,D45)&gt;1,"Doublon"," ")</f>
        <v> </v>
      </c>
      <c r="G45" s="107">
        <f>Minimes!A47</f>
        <v>107</v>
      </c>
      <c r="H45" s="108"/>
      <c r="I45" s="109" t="str">
        <f t="shared" si="7"/>
        <v>Non attribué</v>
      </c>
      <c r="J45" s="100">
        <f>IF(Minimes!B47=0,1,0)</f>
        <v>1</v>
      </c>
      <c r="K45" s="100">
        <f>IF(Minimes!F47="X",0,5)</f>
        <v>5</v>
      </c>
      <c r="L45" s="100">
        <f t="shared" si="8"/>
        <v>6</v>
      </c>
      <c r="M45" s="100">
        <f t="shared" si="9"/>
        <v>0</v>
      </c>
      <c r="N45" s="100">
        <f t="shared" si="10"/>
        <v>50</v>
      </c>
      <c r="O45" s="100">
        <f t="shared" si="11"/>
        <v>56</v>
      </c>
      <c r="P45" s="100"/>
      <c r="Q45" s="100"/>
    </row>
    <row r="46" spans="1:17" ht="12.75">
      <c r="A46" s="123">
        <v>39</v>
      </c>
      <c r="B46" s="124">
        <f t="shared" si="6"/>
      </c>
      <c r="C46" s="104">
        <f>IF(ISBLANK(D46),"",(VLOOKUP(D46,Minimes!$A$10:$D$109,3,FALSE))&amp;" ("&amp;(VLOOKUP(D46,Minimes!$A$10:$D$109,4,FALSE))&amp;")")</f>
      </c>
      <c r="D46" s="105"/>
      <c r="E46" s="111" t="str">
        <f>IF(COUNTIF($D$8:D46,D46)&gt;1,"Doublon"," ")</f>
        <v> </v>
      </c>
      <c r="G46" s="107">
        <f>Minimes!A48</f>
        <v>108</v>
      </c>
      <c r="H46" s="108"/>
      <c r="I46" s="109" t="str">
        <f t="shared" si="7"/>
        <v>Non attribué</v>
      </c>
      <c r="J46" s="100">
        <f>IF(Minimes!B48=0,1,0)</f>
        <v>1</v>
      </c>
      <c r="K46" s="100">
        <f>IF(Minimes!F48="X",0,5)</f>
        <v>5</v>
      </c>
      <c r="L46" s="100">
        <f t="shared" si="8"/>
        <v>6</v>
      </c>
      <c r="M46" s="100">
        <f t="shared" si="9"/>
        <v>0</v>
      </c>
      <c r="N46" s="100">
        <f t="shared" si="10"/>
        <v>50</v>
      </c>
      <c r="O46" s="100">
        <f t="shared" si="11"/>
        <v>56</v>
      </c>
      <c r="P46" s="100"/>
      <c r="Q46" s="100"/>
    </row>
    <row r="47" spans="1:17" ht="12.75">
      <c r="A47" s="123">
        <v>40</v>
      </c>
      <c r="B47" s="124">
        <f t="shared" si="6"/>
      </c>
      <c r="C47" s="104">
        <f>IF(ISBLANK(D47),"",(VLOOKUP(D47,Minimes!$A$10:$D$109,3,FALSE))&amp;" ("&amp;(VLOOKUP(D47,Minimes!$A$10:$D$109,4,FALSE))&amp;")")</f>
      </c>
      <c r="D47" s="105"/>
      <c r="E47" s="111" t="str">
        <f>IF(COUNTIF($D$8:D47,D47)&gt;1,"Doublon"," ")</f>
        <v> </v>
      </c>
      <c r="G47" s="107">
        <f>Minimes!A49</f>
        <v>109</v>
      </c>
      <c r="H47" s="108"/>
      <c r="I47" s="109" t="str">
        <f t="shared" si="7"/>
        <v>Non attribué</v>
      </c>
      <c r="J47" s="100">
        <f>IF(Minimes!B49=0,1,0)</f>
        <v>1</v>
      </c>
      <c r="K47" s="100">
        <f>IF(Minimes!F49="X",0,5)</f>
        <v>5</v>
      </c>
      <c r="L47" s="100">
        <f t="shared" si="8"/>
        <v>6</v>
      </c>
      <c r="M47" s="100">
        <f t="shared" si="9"/>
        <v>0</v>
      </c>
      <c r="N47" s="100">
        <f t="shared" si="10"/>
        <v>50</v>
      </c>
      <c r="O47" s="100">
        <f t="shared" si="11"/>
        <v>56</v>
      </c>
      <c r="P47" s="100"/>
      <c r="Q47" s="100"/>
    </row>
    <row r="48" spans="1:17" ht="12.75">
      <c r="A48" s="123">
        <v>41</v>
      </c>
      <c r="B48" s="124">
        <f t="shared" si="6"/>
      </c>
      <c r="C48" s="104">
        <f>IF(ISBLANK(D48),"",(VLOOKUP(D48,Minimes!$A$10:$D$109,3,FALSE))&amp;" ("&amp;(VLOOKUP(D48,Minimes!$A$10:$D$109,4,FALSE))&amp;")")</f>
      </c>
      <c r="D48" s="105"/>
      <c r="E48" s="111" t="str">
        <f>IF(COUNTIF($D$8:D48,D48)&gt;1,"Doublon"," ")</f>
        <v> </v>
      </c>
      <c r="G48" s="107">
        <f>Minimes!A50</f>
        <v>110</v>
      </c>
      <c r="H48" s="108"/>
      <c r="I48" s="109" t="str">
        <f t="shared" si="7"/>
        <v>Non attribué</v>
      </c>
      <c r="J48" s="100">
        <f>IF(Minimes!B50=0,1,0)</f>
        <v>1</v>
      </c>
      <c r="K48" s="100">
        <f>IF(Minimes!F50="X",0,5)</f>
        <v>5</v>
      </c>
      <c r="L48" s="100">
        <f t="shared" si="8"/>
        <v>6</v>
      </c>
      <c r="M48" s="100">
        <f t="shared" si="9"/>
        <v>0</v>
      </c>
      <c r="N48" s="100">
        <f t="shared" si="10"/>
        <v>50</v>
      </c>
      <c r="O48" s="100">
        <f t="shared" si="11"/>
        <v>56</v>
      </c>
      <c r="P48" s="100"/>
      <c r="Q48" s="100"/>
    </row>
    <row r="49" spans="1:17" ht="12.75">
      <c r="A49" s="123">
        <v>42</v>
      </c>
      <c r="B49" s="124">
        <f t="shared" si="6"/>
      </c>
      <c r="C49" s="104">
        <f>IF(ISBLANK(D49),"",(VLOOKUP(D49,Minimes!$A$10:$D$109,3,FALSE))&amp;" ("&amp;(VLOOKUP(D49,Minimes!$A$10:$D$109,4,FALSE))&amp;")")</f>
      </c>
      <c r="D49" s="105"/>
      <c r="E49" s="111" t="str">
        <f>IF(COUNTIF($D$8:D49,D49)&gt;1,"Doublon"," ")</f>
        <v> </v>
      </c>
      <c r="G49" s="107">
        <f>Minimes!A51</f>
        <v>111</v>
      </c>
      <c r="H49" s="108"/>
      <c r="I49" s="109" t="str">
        <f t="shared" si="7"/>
        <v>Non attribué</v>
      </c>
      <c r="J49" s="100">
        <f>IF(Minimes!B51=0,1,0)</f>
        <v>1</v>
      </c>
      <c r="K49" s="100">
        <f>IF(Minimes!F51="X",0,5)</f>
        <v>5</v>
      </c>
      <c r="L49" s="100">
        <f t="shared" si="8"/>
        <v>6</v>
      </c>
      <c r="M49" s="100">
        <f t="shared" si="9"/>
        <v>0</v>
      </c>
      <c r="N49" s="100">
        <f t="shared" si="10"/>
        <v>50</v>
      </c>
      <c r="O49" s="100">
        <f t="shared" si="11"/>
        <v>56</v>
      </c>
      <c r="P49" s="100"/>
      <c r="Q49" s="100"/>
    </row>
    <row r="50" spans="1:17" ht="12.75">
      <c r="A50" s="123">
        <v>43</v>
      </c>
      <c r="B50" s="124">
        <f t="shared" si="6"/>
      </c>
      <c r="C50" s="104">
        <f>IF(ISBLANK(D50),"",(VLOOKUP(D50,Minimes!$A$10:$D$109,3,FALSE))&amp;" ("&amp;(VLOOKUP(D50,Minimes!$A$10:$D$109,4,FALSE))&amp;")")</f>
      </c>
      <c r="D50" s="105"/>
      <c r="E50" s="111" t="str">
        <f>IF(COUNTIF($D$8:D50,D50)&gt;1,"Doublon"," ")</f>
        <v> </v>
      </c>
      <c r="G50" s="107">
        <f>Minimes!A52</f>
        <v>112</v>
      </c>
      <c r="H50" s="108"/>
      <c r="I50" s="109" t="str">
        <f t="shared" si="7"/>
        <v>Non attribué</v>
      </c>
      <c r="J50" s="100">
        <f>IF(Minimes!B52=0,1,0)</f>
        <v>1</v>
      </c>
      <c r="K50" s="100">
        <f>IF(Minimes!F52="X",0,5)</f>
        <v>5</v>
      </c>
      <c r="L50" s="100">
        <f t="shared" si="8"/>
        <v>6</v>
      </c>
      <c r="M50" s="100">
        <f t="shared" si="9"/>
        <v>0</v>
      </c>
      <c r="N50" s="100">
        <f t="shared" si="10"/>
        <v>50</v>
      </c>
      <c r="O50" s="100">
        <f t="shared" si="11"/>
        <v>56</v>
      </c>
      <c r="P50" s="100"/>
      <c r="Q50" s="100"/>
    </row>
    <row r="51" spans="1:17" ht="12.75">
      <c r="A51" s="123">
        <v>44</v>
      </c>
      <c r="B51" s="124">
        <f t="shared" si="6"/>
      </c>
      <c r="C51" s="104">
        <f>IF(ISBLANK(D51),"",(VLOOKUP(D51,Minimes!$A$10:$D$109,3,FALSE))&amp;" ("&amp;(VLOOKUP(D51,Minimes!$A$10:$D$109,4,FALSE))&amp;")")</f>
      </c>
      <c r="D51" s="105"/>
      <c r="E51" s="111" t="str">
        <f>IF(COUNTIF($D$8:D51,D51)&gt;1,"Doublon"," ")</f>
        <v> </v>
      </c>
      <c r="G51" s="107">
        <f>Minimes!A53</f>
        <v>113</v>
      </c>
      <c r="H51" s="108"/>
      <c r="I51" s="109" t="str">
        <f t="shared" si="7"/>
        <v>Non attribué</v>
      </c>
      <c r="J51" s="100">
        <f>IF(Minimes!B53=0,1,0)</f>
        <v>1</v>
      </c>
      <c r="K51" s="100">
        <f>IF(Minimes!F53="X",0,5)</f>
        <v>5</v>
      </c>
      <c r="L51" s="100">
        <f t="shared" si="8"/>
        <v>6</v>
      </c>
      <c r="M51" s="100">
        <f t="shared" si="9"/>
        <v>0</v>
      </c>
      <c r="N51" s="100">
        <f t="shared" si="10"/>
        <v>50</v>
      </c>
      <c r="O51" s="100">
        <f t="shared" si="11"/>
        <v>56</v>
      </c>
      <c r="P51" s="100"/>
      <c r="Q51" s="100"/>
    </row>
    <row r="52" spans="1:17" ht="12.75">
      <c r="A52" s="123">
        <v>45</v>
      </c>
      <c r="B52" s="124">
        <f t="shared" si="6"/>
      </c>
      <c r="C52" s="104">
        <f>IF(ISBLANK(D52),"",(VLOOKUP(D52,Minimes!$A$10:$D$109,3,FALSE))&amp;" ("&amp;(VLOOKUP(D52,Minimes!$A$10:$D$109,4,FALSE))&amp;")")</f>
      </c>
      <c r="D52" s="105"/>
      <c r="E52" s="111" t="str">
        <f>IF(COUNTIF($D$8:D52,D52)&gt;1,"Doublon"," ")</f>
        <v> </v>
      </c>
      <c r="G52" s="107">
        <f>Minimes!A54</f>
        <v>114</v>
      </c>
      <c r="H52" s="108"/>
      <c r="I52" s="109" t="str">
        <f t="shared" si="7"/>
        <v>Non attribué</v>
      </c>
      <c r="J52" s="100">
        <f>IF(Minimes!B54=0,1,0)</f>
        <v>1</v>
      </c>
      <c r="K52" s="100">
        <f>IF(Minimes!F54="X",0,5)</f>
        <v>5</v>
      </c>
      <c r="L52" s="100">
        <f t="shared" si="8"/>
        <v>6</v>
      </c>
      <c r="M52" s="100">
        <f t="shared" si="9"/>
        <v>0</v>
      </c>
      <c r="N52" s="100">
        <f t="shared" si="10"/>
        <v>50</v>
      </c>
      <c r="O52" s="100">
        <f t="shared" si="11"/>
        <v>56</v>
      </c>
      <c r="P52" s="100"/>
      <c r="Q52" s="100"/>
    </row>
    <row r="53" spans="1:17" ht="12.75">
      <c r="A53" s="123">
        <v>46</v>
      </c>
      <c r="B53" s="124">
        <f t="shared" si="6"/>
      </c>
      <c r="C53" s="104">
        <f>IF(ISBLANK(D53),"",(VLOOKUP(D53,Minimes!$A$10:$D$109,3,FALSE))&amp;" ("&amp;(VLOOKUP(D53,Minimes!$A$10:$D$109,4,FALSE))&amp;")")</f>
      </c>
      <c r="D53" s="105"/>
      <c r="E53" s="111" t="str">
        <f>IF(COUNTIF($D$8:D53,D53)&gt;1,"Doublon"," ")</f>
        <v> </v>
      </c>
      <c r="G53" s="107">
        <f>Minimes!A55</f>
        <v>115</v>
      </c>
      <c r="H53" s="108"/>
      <c r="I53" s="109" t="str">
        <f t="shared" si="7"/>
        <v>Non attribué</v>
      </c>
      <c r="J53" s="100">
        <f>IF(Minimes!B55=0,1,0)</f>
        <v>1</v>
      </c>
      <c r="K53" s="100">
        <f>IF(Minimes!F55="X",0,5)</f>
        <v>5</v>
      </c>
      <c r="L53" s="100">
        <f t="shared" si="8"/>
        <v>6</v>
      </c>
      <c r="M53" s="100">
        <f t="shared" si="9"/>
        <v>0</v>
      </c>
      <c r="N53" s="100">
        <f t="shared" si="10"/>
        <v>50</v>
      </c>
      <c r="O53" s="100">
        <f t="shared" si="11"/>
        <v>56</v>
      </c>
      <c r="P53" s="100"/>
      <c r="Q53" s="100"/>
    </row>
    <row r="54" spans="1:17" ht="12.75">
      <c r="A54" s="123">
        <v>47</v>
      </c>
      <c r="B54" s="124">
        <f t="shared" si="6"/>
      </c>
      <c r="C54" s="104">
        <f>IF(ISBLANK(D54),"",(VLOOKUP(D54,Minimes!$A$10:$D$109,3,FALSE))&amp;" ("&amp;(VLOOKUP(D54,Minimes!$A$10:$D$109,4,FALSE))&amp;")")</f>
      </c>
      <c r="D54" s="105"/>
      <c r="E54" s="111" t="str">
        <f>IF(COUNTIF($D$8:D54,D54)&gt;1,"Doublon"," ")</f>
        <v> </v>
      </c>
      <c r="G54" s="107">
        <f>Minimes!A56</f>
        <v>116</v>
      </c>
      <c r="H54" s="108"/>
      <c r="I54" s="109" t="str">
        <f t="shared" si="7"/>
        <v>Non attribué</v>
      </c>
      <c r="J54" s="100">
        <f>IF(Minimes!B56=0,1,0)</f>
        <v>1</v>
      </c>
      <c r="K54" s="100">
        <f>IF(Minimes!F56="X",0,5)</f>
        <v>5</v>
      </c>
      <c r="L54" s="100">
        <f t="shared" si="8"/>
        <v>6</v>
      </c>
      <c r="M54" s="100">
        <f t="shared" si="9"/>
        <v>0</v>
      </c>
      <c r="N54" s="100">
        <f t="shared" si="10"/>
        <v>50</v>
      </c>
      <c r="O54" s="100">
        <f t="shared" si="11"/>
        <v>56</v>
      </c>
      <c r="P54" s="100"/>
      <c r="Q54" s="100"/>
    </row>
    <row r="55" spans="1:17" ht="12.75">
      <c r="A55" s="123">
        <v>48</v>
      </c>
      <c r="B55" s="124">
        <f t="shared" si="6"/>
      </c>
      <c r="C55" s="104">
        <f>IF(ISBLANK(D55),"",(VLOOKUP(D55,Minimes!$A$10:$D$109,3,FALSE))&amp;" ("&amp;(VLOOKUP(D55,Minimes!$A$10:$D$109,4,FALSE))&amp;")")</f>
      </c>
      <c r="D55" s="105"/>
      <c r="E55" s="111" t="str">
        <f>IF(COUNTIF($D$8:D55,D55)&gt;1,"Doublon"," ")</f>
        <v> </v>
      </c>
      <c r="G55" s="107">
        <f>Minimes!A57</f>
        <v>117</v>
      </c>
      <c r="H55" s="108"/>
      <c r="I55" s="109" t="str">
        <f t="shared" si="7"/>
        <v>Non attribué</v>
      </c>
      <c r="J55" s="100">
        <f>IF(Minimes!B57=0,1,0)</f>
        <v>1</v>
      </c>
      <c r="K55" s="100">
        <f>IF(Minimes!F57="X",0,5)</f>
        <v>5</v>
      </c>
      <c r="L55" s="100">
        <f t="shared" si="8"/>
        <v>6</v>
      </c>
      <c r="M55" s="100">
        <f t="shared" si="9"/>
        <v>0</v>
      </c>
      <c r="N55" s="100">
        <f t="shared" si="10"/>
        <v>50</v>
      </c>
      <c r="O55" s="100">
        <f t="shared" si="11"/>
        <v>56</v>
      </c>
      <c r="P55" s="100"/>
      <c r="Q55" s="100"/>
    </row>
    <row r="56" spans="1:17" ht="12.75">
      <c r="A56" s="123">
        <v>49</v>
      </c>
      <c r="B56" s="124">
        <f t="shared" si="6"/>
      </c>
      <c r="C56" s="104">
        <f>IF(ISBLANK(D56),"",(VLOOKUP(D56,Minimes!$A$10:$D$109,3,FALSE))&amp;" ("&amp;(VLOOKUP(D56,Minimes!$A$10:$D$109,4,FALSE))&amp;")")</f>
      </c>
      <c r="D56" s="105"/>
      <c r="E56" s="111" t="str">
        <f>IF(COUNTIF($D$8:D56,D56)&gt;1,"Doublon"," ")</f>
        <v> </v>
      </c>
      <c r="G56" s="107">
        <f>Minimes!A58</f>
        <v>118</v>
      </c>
      <c r="H56" s="108"/>
      <c r="I56" s="109" t="str">
        <f t="shared" si="7"/>
        <v>Non attribué</v>
      </c>
      <c r="J56" s="100">
        <f>IF(Minimes!B58=0,1,0)</f>
        <v>1</v>
      </c>
      <c r="K56" s="100">
        <f>IF(Minimes!F58="X",0,5)</f>
        <v>5</v>
      </c>
      <c r="L56" s="100">
        <f t="shared" si="8"/>
        <v>6</v>
      </c>
      <c r="M56" s="100">
        <f t="shared" si="9"/>
        <v>0</v>
      </c>
      <c r="N56" s="100">
        <f t="shared" si="10"/>
        <v>50</v>
      </c>
      <c r="O56" s="100">
        <f t="shared" si="11"/>
        <v>56</v>
      </c>
      <c r="P56" s="100"/>
      <c r="Q56" s="100"/>
    </row>
    <row r="57" spans="1:17" ht="12.75">
      <c r="A57" s="123">
        <v>50</v>
      </c>
      <c r="B57" s="124">
        <f t="shared" si="6"/>
      </c>
      <c r="C57" s="104">
        <f>IF(ISBLANK(D57),"",(VLOOKUP(D57,Minimes!$A$10:$D$109,3,FALSE))&amp;" ("&amp;(VLOOKUP(D57,Minimes!$A$10:$D$109,4,FALSE))&amp;")")</f>
      </c>
      <c r="D57" s="105"/>
      <c r="E57" s="111" t="str">
        <f>IF(COUNTIF($D$8:D57,D57)&gt;1,"Doublon"," ")</f>
        <v> </v>
      </c>
      <c r="G57" s="107">
        <f>Minimes!A59</f>
        <v>119</v>
      </c>
      <c r="H57" s="108"/>
      <c r="I57" s="109" t="str">
        <f t="shared" si="7"/>
        <v>Non attribué</v>
      </c>
      <c r="J57" s="100">
        <f>IF(Minimes!B59=0,1,0)</f>
        <v>1</v>
      </c>
      <c r="K57" s="100">
        <f>IF(Minimes!F59="X",0,5)</f>
        <v>5</v>
      </c>
      <c r="L57" s="100">
        <f t="shared" si="8"/>
        <v>6</v>
      </c>
      <c r="M57" s="100">
        <f t="shared" si="9"/>
        <v>0</v>
      </c>
      <c r="N57" s="100">
        <f t="shared" si="10"/>
        <v>50</v>
      </c>
      <c r="O57" s="100">
        <f t="shared" si="11"/>
        <v>56</v>
      </c>
      <c r="P57" s="100"/>
      <c r="Q57" s="100"/>
    </row>
    <row r="58" spans="1:17" ht="12.75">
      <c r="A58" s="123">
        <v>51</v>
      </c>
      <c r="B58" s="124">
        <f t="shared" si="6"/>
      </c>
      <c r="C58" s="104">
        <f>IF(ISBLANK(D58),"",(VLOOKUP(D58,Minimes!$A$10:$D$109,3,FALSE))&amp;" ("&amp;(VLOOKUP(D58,Minimes!$A$10:$D$109,4,FALSE))&amp;")")</f>
      </c>
      <c r="D58" s="105"/>
      <c r="E58" s="111" t="str">
        <f>IF(COUNTIF($D$8:D58,D58)&gt;1,"Doublon"," ")</f>
        <v> </v>
      </c>
      <c r="G58" s="107">
        <f>Minimes!A60</f>
        <v>120</v>
      </c>
      <c r="H58" s="108"/>
      <c r="I58" s="109" t="str">
        <f t="shared" si="7"/>
        <v>Non attribué</v>
      </c>
      <c r="J58" s="100">
        <f>IF(Minimes!B60=0,1,0)</f>
        <v>1</v>
      </c>
      <c r="K58" s="100">
        <f>IF(Minimes!F60="X",0,5)</f>
        <v>5</v>
      </c>
      <c r="L58" s="100">
        <f t="shared" si="8"/>
        <v>6</v>
      </c>
      <c r="M58" s="100">
        <f t="shared" si="9"/>
        <v>0</v>
      </c>
      <c r="N58" s="100">
        <f t="shared" si="10"/>
        <v>50</v>
      </c>
      <c r="O58" s="100">
        <f t="shared" si="11"/>
        <v>56</v>
      </c>
      <c r="P58" s="100"/>
      <c r="Q58" s="100"/>
    </row>
    <row r="59" spans="1:17" ht="12.75">
      <c r="A59" s="123">
        <v>52</v>
      </c>
      <c r="B59" s="124">
        <f t="shared" si="6"/>
      </c>
      <c r="C59" s="104">
        <f>IF(ISBLANK(D59),"",(VLOOKUP(D59,Minimes!$A$10:$D$109,3,FALSE))&amp;" ("&amp;(VLOOKUP(D59,Minimes!$A$10:$D$109,4,FALSE))&amp;")")</f>
      </c>
      <c r="D59" s="105"/>
      <c r="E59" s="111" t="str">
        <f>IF(COUNTIF($D$8:D59,D59)&gt;1,"Doublon"," ")</f>
        <v> </v>
      </c>
      <c r="G59" s="107">
        <f>Minimes!A61</f>
        <v>121</v>
      </c>
      <c r="H59" s="108"/>
      <c r="I59" s="109" t="str">
        <f t="shared" si="7"/>
        <v>Non attribué</v>
      </c>
      <c r="J59" s="100">
        <f>IF(Minimes!B61=0,1,0)</f>
        <v>1</v>
      </c>
      <c r="K59" s="100">
        <f>IF(Minimes!F61="X",0,5)</f>
        <v>5</v>
      </c>
      <c r="L59" s="100">
        <f t="shared" si="8"/>
        <v>6</v>
      </c>
      <c r="M59" s="100">
        <f t="shared" si="9"/>
        <v>0</v>
      </c>
      <c r="N59" s="100">
        <f t="shared" si="10"/>
        <v>50</v>
      </c>
      <c r="O59" s="100">
        <f t="shared" si="11"/>
        <v>56</v>
      </c>
      <c r="P59" s="100"/>
      <c r="Q59" s="100"/>
    </row>
    <row r="60" spans="1:17" ht="12.75">
      <c r="A60" s="123">
        <v>53</v>
      </c>
      <c r="B60" s="124">
        <f t="shared" si="6"/>
      </c>
      <c r="C60" s="104">
        <f>IF(ISBLANK(D60),"",(VLOOKUP(D60,Minimes!$A$10:$D$109,3,FALSE))&amp;" ("&amp;(VLOOKUP(D60,Minimes!$A$10:$D$109,4,FALSE))&amp;")")</f>
      </c>
      <c r="D60" s="105"/>
      <c r="E60" s="111" t="str">
        <f>IF(COUNTIF($D$8:D60,D60)&gt;1,"Doublon"," ")</f>
        <v> </v>
      </c>
      <c r="G60" s="107">
        <f>Minimes!A62</f>
        <v>122</v>
      </c>
      <c r="H60" s="108"/>
      <c r="I60" s="109" t="str">
        <f t="shared" si="7"/>
        <v>Non attribué</v>
      </c>
      <c r="J60" s="100">
        <f>IF(Minimes!B62=0,1,0)</f>
        <v>1</v>
      </c>
      <c r="K60" s="100">
        <f>IF(Minimes!F62="X",0,5)</f>
        <v>5</v>
      </c>
      <c r="L60" s="100">
        <f t="shared" si="8"/>
        <v>6</v>
      </c>
      <c r="M60" s="100">
        <f t="shared" si="9"/>
        <v>0</v>
      </c>
      <c r="N60" s="100">
        <f t="shared" si="10"/>
        <v>50</v>
      </c>
      <c r="O60" s="100">
        <f t="shared" si="11"/>
        <v>56</v>
      </c>
      <c r="P60" s="100"/>
      <c r="Q60" s="100"/>
    </row>
    <row r="61" spans="1:17" ht="12.75">
      <c r="A61" s="123">
        <v>54</v>
      </c>
      <c r="B61" s="124">
        <f t="shared" si="6"/>
      </c>
      <c r="C61" s="104">
        <f>IF(ISBLANK(D61),"",(VLOOKUP(D61,Minimes!$A$10:$D$109,3,FALSE))&amp;" ("&amp;(VLOOKUP(D61,Minimes!$A$10:$D$109,4,FALSE))&amp;")")</f>
      </c>
      <c r="D61" s="105"/>
      <c r="E61" s="111" t="str">
        <f>IF(COUNTIF($D$8:D61,D61)&gt;1,"Doublon"," ")</f>
        <v> </v>
      </c>
      <c r="G61" s="107">
        <f>Minimes!A63</f>
        <v>123</v>
      </c>
      <c r="H61" s="108"/>
      <c r="I61" s="109" t="str">
        <f t="shared" si="7"/>
        <v>Non attribué</v>
      </c>
      <c r="J61" s="100">
        <f>IF(Minimes!B63=0,1,0)</f>
        <v>1</v>
      </c>
      <c r="K61" s="100">
        <f>IF(Minimes!F63="X",0,5)</f>
        <v>5</v>
      </c>
      <c r="L61" s="100">
        <f t="shared" si="8"/>
        <v>6</v>
      </c>
      <c r="M61" s="100">
        <f t="shared" si="9"/>
        <v>0</v>
      </c>
      <c r="N61" s="100">
        <f t="shared" si="10"/>
        <v>50</v>
      </c>
      <c r="O61" s="100">
        <f t="shared" si="11"/>
        <v>56</v>
      </c>
      <c r="P61" s="100"/>
      <c r="Q61" s="100"/>
    </row>
    <row r="62" spans="1:17" ht="12.75">
      <c r="A62" s="123">
        <v>55</v>
      </c>
      <c r="B62" s="124">
        <f t="shared" si="6"/>
      </c>
      <c r="C62" s="104">
        <f>IF(ISBLANK(D62),"",(VLOOKUP(D62,Minimes!$A$10:$D$109,3,FALSE))&amp;" ("&amp;(VLOOKUP(D62,Minimes!$A$10:$D$109,4,FALSE))&amp;")")</f>
      </c>
      <c r="D62" s="105"/>
      <c r="E62" s="111" t="str">
        <f>IF(COUNTIF($D$8:D62,D62)&gt;1,"Doublon"," ")</f>
        <v> </v>
      </c>
      <c r="G62" s="107">
        <f>Minimes!A64</f>
        <v>124</v>
      </c>
      <c r="H62" s="108"/>
      <c r="I62" s="109" t="str">
        <f t="shared" si="7"/>
        <v>Non attribué</v>
      </c>
      <c r="J62" s="100">
        <f>IF(Minimes!B64=0,1,0)</f>
        <v>1</v>
      </c>
      <c r="K62" s="100">
        <f>IF(Minimes!F64="X",0,5)</f>
        <v>5</v>
      </c>
      <c r="L62" s="100">
        <f t="shared" si="8"/>
        <v>6</v>
      </c>
      <c r="M62" s="100">
        <f t="shared" si="9"/>
        <v>0</v>
      </c>
      <c r="N62" s="100">
        <f t="shared" si="10"/>
        <v>50</v>
      </c>
      <c r="O62" s="100">
        <f t="shared" si="11"/>
        <v>56</v>
      </c>
      <c r="P62" s="100"/>
      <c r="Q62" s="100"/>
    </row>
    <row r="63" spans="1:17" ht="12.75">
      <c r="A63" s="123">
        <v>56</v>
      </c>
      <c r="B63" s="124">
        <f t="shared" si="6"/>
      </c>
      <c r="C63" s="104">
        <f>IF(ISBLANK(D63),"",(VLOOKUP(D63,Minimes!$A$10:$D$109,3,FALSE))&amp;" ("&amp;(VLOOKUP(D63,Minimes!$A$10:$D$109,4,FALSE))&amp;")")</f>
      </c>
      <c r="D63" s="105"/>
      <c r="E63" s="111" t="str">
        <f>IF(COUNTIF($D$8:D63,D63)&gt;1,"Doublon"," ")</f>
        <v> </v>
      </c>
      <c r="G63" s="107">
        <f>Minimes!A65</f>
        <v>125</v>
      </c>
      <c r="H63" s="108"/>
      <c r="I63" s="109" t="str">
        <f t="shared" si="7"/>
        <v>Non attribué</v>
      </c>
      <c r="J63" s="100">
        <f>IF(Minimes!B65=0,1,0)</f>
        <v>1</v>
      </c>
      <c r="K63" s="100">
        <f>IF(Minimes!F65="X",0,5)</f>
        <v>5</v>
      </c>
      <c r="L63" s="100">
        <f t="shared" si="8"/>
        <v>6</v>
      </c>
      <c r="M63" s="100">
        <f t="shared" si="9"/>
        <v>0</v>
      </c>
      <c r="N63" s="100">
        <f t="shared" si="10"/>
        <v>50</v>
      </c>
      <c r="O63" s="100">
        <f t="shared" si="11"/>
        <v>56</v>
      </c>
      <c r="P63" s="100"/>
      <c r="Q63" s="100"/>
    </row>
    <row r="64" spans="1:17" ht="12.75">
      <c r="A64" s="123">
        <v>57</v>
      </c>
      <c r="B64" s="124">
        <f t="shared" si="6"/>
      </c>
      <c r="C64" s="104">
        <f>IF(ISBLANK(D64),"",(VLOOKUP(D64,Minimes!$A$10:$D$109,3,FALSE))&amp;" ("&amp;(VLOOKUP(D64,Minimes!$A$10:$D$109,4,FALSE))&amp;")")</f>
      </c>
      <c r="D64" s="105"/>
      <c r="E64" s="111" t="str">
        <f>IF(COUNTIF($D$8:D64,D64)&gt;1,"Doublon"," ")</f>
        <v> </v>
      </c>
      <c r="G64" s="107">
        <f>Minimes!A66</f>
        <v>126</v>
      </c>
      <c r="H64" s="108"/>
      <c r="I64" s="109" t="str">
        <f t="shared" si="7"/>
        <v>Non attribué</v>
      </c>
      <c r="J64" s="100">
        <f>IF(Minimes!B66=0,1,0)</f>
        <v>1</v>
      </c>
      <c r="K64" s="100">
        <f>IF(Minimes!F66="X",0,5)</f>
        <v>5</v>
      </c>
      <c r="L64" s="100">
        <f t="shared" si="8"/>
        <v>6</v>
      </c>
      <c r="M64" s="100">
        <f t="shared" si="9"/>
        <v>0</v>
      </c>
      <c r="N64" s="100">
        <f t="shared" si="10"/>
        <v>50</v>
      </c>
      <c r="O64" s="100">
        <f t="shared" si="11"/>
        <v>56</v>
      </c>
      <c r="P64" s="100"/>
      <c r="Q64" s="100"/>
    </row>
    <row r="65" spans="1:17" ht="12.75">
      <c r="A65" s="123">
        <v>58</v>
      </c>
      <c r="B65" s="124">
        <f t="shared" si="6"/>
      </c>
      <c r="C65" s="104">
        <f>IF(ISBLANK(D65),"",(VLOOKUP(D65,Minimes!$A$10:$D$109,3,FALSE))&amp;" ("&amp;(VLOOKUP(D65,Minimes!$A$10:$D$109,4,FALSE))&amp;")")</f>
      </c>
      <c r="D65" s="105"/>
      <c r="E65" s="111" t="str">
        <f>IF(COUNTIF($D$8:D65,D65)&gt;1,"Doublon"," ")</f>
        <v> </v>
      </c>
      <c r="G65" s="107">
        <f>Minimes!A67</f>
        <v>127</v>
      </c>
      <c r="H65" s="108"/>
      <c r="I65" s="109" t="str">
        <f t="shared" si="7"/>
        <v>Non attribué</v>
      </c>
      <c r="J65" s="100">
        <f>IF(Minimes!B67=0,1,0)</f>
        <v>1</v>
      </c>
      <c r="K65" s="100">
        <f>IF(Minimes!F67="X",0,5)</f>
        <v>5</v>
      </c>
      <c r="L65" s="100">
        <f t="shared" si="8"/>
        <v>6</v>
      </c>
      <c r="M65" s="100">
        <f t="shared" si="9"/>
        <v>0</v>
      </c>
      <c r="N65" s="100">
        <f t="shared" si="10"/>
        <v>50</v>
      </c>
      <c r="O65" s="100">
        <f t="shared" si="11"/>
        <v>56</v>
      </c>
      <c r="P65" s="100"/>
      <c r="Q65" s="100"/>
    </row>
    <row r="66" spans="1:17" ht="12.75">
      <c r="A66" s="123">
        <v>59</v>
      </c>
      <c r="B66" s="124">
        <f t="shared" si="6"/>
      </c>
      <c r="C66" s="104">
        <f>IF(ISBLANK(D66),"",(VLOOKUP(D66,Minimes!$A$10:$D$109,3,FALSE))&amp;" ("&amp;(VLOOKUP(D66,Minimes!$A$10:$D$109,4,FALSE))&amp;")")</f>
      </c>
      <c r="D66" s="105"/>
      <c r="E66" s="111" t="str">
        <f>IF(COUNTIF($D$8:D66,D66)&gt;1,"Doublon"," ")</f>
        <v> </v>
      </c>
      <c r="G66" s="107">
        <f>Minimes!A68</f>
        <v>128</v>
      </c>
      <c r="H66" s="108"/>
      <c r="I66" s="109" t="str">
        <f t="shared" si="7"/>
        <v>Non attribué</v>
      </c>
      <c r="J66" s="100">
        <f>IF(Minimes!B68=0,1,0)</f>
        <v>1</v>
      </c>
      <c r="K66" s="100">
        <f>IF(Minimes!F68="X",0,5)</f>
        <v>5</v>
      </c>
      <c r="L66" s="100">
        <f t="shared" si="8"/>
        <v>6</v>
      </c>
      <c r="M66" s="100">
        <f t="shared" si="9"/>
        <v>0</v>
      </c>
      <c r="N66" s="100">
        <f t="shared" si="10"/>
        <v>50</v>
      </c>
      <c r="O66" s="100">
        <f t="shared" si="11"/>
        <v>56</v>
      </c>
      <c r="P66" s="100"/>
      <c r="Q66" s="100"/>
    </row>
    <row r="67" spans="1:17" ht="12.75">
      <c r="A67" s="123">
        <v>60</v>
      </c>
      <c r="B67" s="124">
        <f t="shared" si="6"/>
      </c>
      <c r="C67" s="104">
        <f>IF(ISBLANK(D67),"",(VLOOKUP(D67,Minimes!$A$10:$D$109,3,FALSE))&amp;" ("&amp;(VLOOKUP(D67,Minimes!$A$10:$D$109,4,FALSE))&amp;")")</f>
      </c>
      <c r="D67" s="105"/>
      <c r="E67" s="111" t="str">
        <f>IF(COUNTIF($D$8:D67,D67)&gt;1,"Doublon"," ")</f>
        <v> </v>
      </c>
      <c r="G67" s="107">
        <f>Minimes!A69</f>
        <v>129</v>
      </c>
      <c r="H67" s="108"/>
      <c r="I67" s="109" t="str">
        <f t="shared" si="7"/>
        <v>Non attribué</v>
      </c>
      <c r="J67" s="100">
        <f>IF(Minimes!B69=0,1,0)</f>
        <v>1</v>
      </c>
      <c r="K67" s="100">
        <f>IF(Minimes!F69="X",0,5)</f>
        <v>5</v>
      </c>
      <c r="L67" s="100">
        <f t="shared" si="8"/>
        <v>6</v>
      </c>
      <c r="M67" s="100">
        <f t="shared" si="9"/>
        <v>0</v>
      </c>
      <c r="N67" s="100">
        <f t="shared" si="10"/>
        <v>50</v>
      </c>
      <c r="O67" s="100">
        <f t="shared" si="11"/>
        <v>56</v>
      </c>
      <c r="P67" s="100"/>
      <c r="Q67" s="100"/>
    </row>
    <row r="68" spans="1:17" ht="12.75">
      <c r="A68" s="123">
        <v>61</v>
      </c>
      <c r="B68" s="124">
        <f t="shared" si="6"/>
      </c>
      <c r="C68" s="104">
        <f>IF(ISBLANK(D68),"",(VLOOKUP(D68,Minimes!$A$10:$D$109,3,FALSE))&amp;" ("&amp;(VLOOKUP(D68,Minimes!$A$10:$D$109,4,FALSE))&amp;")")</f>
      </c>
      <c r="D68" s="105"/>
      <c r="E68" s="111" t="str">
        <f>IF(COUNTIF($D$8:D68,D68)&gt;1,"Doublon"," ")</f>
        <v> </v>
      </c>
      <c r="G68" s="107">
        <f>Minimes!A70</f>
        <v>130</v>
      </c>
      <c r="H68" s="108"/>
      <c r="I68" s="109" t="str">
        <f t="shared" si="7"/>
        <v>Non attribué</v>
      </c>
      <c r="J68" s="100">
        <f>IF(Minimes!B70=0,1,0)</f>
        <v>1</v>
      </c>
      <c r="K68" s="100">
        <f>IF(Minimes!F70="X",0,5)</f>
        <v>5</v>
      </c>
      <c r="L68" s="100">
        <f t="shared" si="8"/>
        <v>6</v>
      </c>
      <c r="M68" s="100">
        <f t="shared" si="9"/>
        <v>0</v>
      </c>
      <c r="N68" s="100">
        <f t="shared" si="10"/>
        <v>50</v>
      </c>
      <c r="O68" s="100">
        <f t="shared" si="11"/>
        <v>56</v>
      </c>
      <c r="P68" s="100"/>
      <c r="Q68" s="100"/>
    </row>
    <row r="69" spans="1:17" ht="12.75">
      <c r="A69" s="123">
        <v>62</v>
      </c>
      <c r="B69" s="124">
        <f t="shared" si="6"/>
      </c>
      <c r="C69" s="104">
        <f>IF(ISBLANK(D69),"",(VLOOKUP(D69,Minimes!$A$10:$D$109,3,FALSE))&amp;" ("&amp;(VLOOKUP(D69,Minimes!$A$10:$D$109,4,FALSE))&amp;")")</f>
      </c>
      <c r="D69" s="105"/>
      <c r="E69" s="111" t="str">
        <f>IF(COUNTIF($D$8:D69,D69)&gt;1,"Doublon"," ")</f>
        <v> </v>
      </c>
      <c r="G69" s="107">
        <f>Minimes!A71</f>
        <v>131</v>
      </c>
      <c r="H69" s="108"/>
      <c r="I69" s="109" t="str">
        <f t="shared" si="7"/>
        <v>Non attribué</v>
      </c>
      <c r="J69" s="100">
        <f>IF(Minimes!B71=0,1,0)</f>
        <v>1</v>
      </c>
      <c r="K69" s="100">
        <f>IF(Minimes!F71="X",0,5)</f>
        <v>5</v>
      </c>
      <c r="L69" s="100">
        <f t="shared" si="8"/>
        <v>6</v>
      </c>
      <c r="M69" s="100">
        <f t="shared" si="9"/>
        <v>0</v>
      </c>
      <c r="N69" s="100">
        <f t="shared" si="10"/>
        <v>50</v>
      </c>
      <c r="O69" s="100">
        <f t="shared" si="11"/>
        <v>56</v>
      </c>
      <c r="P69" s="100"/>
      <c r="Q69" s="100"/>
    </row>
    <row r="70" spans="1:17" ht="12.75">
      <c r="A70" s="123">
        <v>63</v>
      </c>
      <c r="B70" s="124">
        <f t="shared" si="6"/>
      </c>
      <c r="C70" s="104">
        <f>IF(ISBLANK(D70),"",(VLOOKUP(D70,Minimes!$A$10:$D$109,3,FALSE))&amp;" ("&amp;(VLOOKUP(D70,Minimes!$A$10:$D$109,4,FALSE))&amp;")")</f>
      </c>
      <c r="D70" s="105"/>
      <c r="E70" s="111" t="str">
        <f>IF(COUNTIF($D$8:D70,D70)&gt;1,"Doublon"," ")</f>
        <v> </v>
      </c>
      <c r="G70" s="107">
        <f>Minimes!A72</f>
        <v>132</v>
      </c>
      <c r="H70" s="108"/>
      <c r="I70" s="109" t="str">
        <f t="shared" si="7"/>
        <v>Non attribué</v>
      </c>
      <c r="J70" s="100">
        <f>IF(Minimes!B72=0,1,0)</f>
        <v>1</v>
      </c>
      <c r="K70" s="100">
        <f>IF(Minimes!F72="X",0,5)</f>
        <v>5</v>
      </c>
      <c r="L70" s="100">
        <f t="shared" si="8"/>
        <v>6</v>
      </c>
      <c r="M70" s="100">
        <f t="shared" si="9"/>
        <v>0</v>
      </c>
      <c r="N70" s="100">
        <f t="shared" si="10"/>
        <v>50</v>
      </c>
      <c r="O70" s="100">
        <f t="shared" si="11"/>
        <v>56</v>
      </c>
      <c r="P70" s="100"/>
      <c r="Q70" s="100"/>
    </row>
    <row r="71" spans="1:17" ht="12.75">
      <c r="A71" s="123">
        <v>64</v>
      </c>
      <c r="B71" s="124">
        <f t="shared" si="6"/>
      </c>
      <c r="C71" s="104">
        <f>IF(ISBLANK(D71),"",(VLOOKUP(D71,Minimes!$A$10:$D$109,3,FALSE))&amp;" ("&amp;(VLOOKUP(D71,Minimes!$A$10:$D$109,4,FALSE))&amp;")")</f>
      </c>
      <c r="D71" s="105"/>
      <c r="E71" s="111" t="str">
        <f>IF(COUNTIF($D$8:D71,D71)&gt;1,"Doublon"," ")</f>
        <v> </v>
      </c>
      <c r="G71" s="107">
        <f>Minimes!A73</f>
        <v>133</v>
      </c>
      <c r="H71" s="108"/>
      <c r="I71" s="109" t="str">
        <f t="shared" si="7"/>
        <v>Non attribué</v>
      </c>
      <c r="J71" s="100">
        <f>IF(Minimes!B73=0,1,0)</f>
        <v>1</v>
      </c>
      <c r="K71" s="100">
        <f>IF(Minimes!F73="X",0,5)</f>
        <v>5</v>
      </c>
      <c r="L71" s="100">
        <f t="shared" si="8"/>
        <v>6</v>
      </c>
      <c r="M71" s="100">
        <f t="shared" si="9"/>
        <v>0</v>
      </c>
      <c r="N71" s="100">
        <f t="shared" si="10"/>
        <v>50</v>
      </c>
      <c r="O71" s="100">
        <f t="shared" si="11"/>
        <v>56</v>
      </c>
      <c r="P71" s="100"/>
      <c r="Q71" s="100"/>
    </row>
    <row r="72" spans="1:17" ht="12.75">
      <c r="A72" s="123">
        <v>65</v>
      </c>
      <c r="B72" s="124">
        <f aca="true" t="shared" si="12" ref="B72:B107">IF(ISBLANK(D72),"",VLOOKUP(D72,VétéransB_8,2,FALSE))</f>
      </c>
      <c r="C72" s="104">
        <f>IF(ISBLANK(D72),"",(VLOOKUP(D72,Minimes!$A$10:$D$109,3,FALSE))&amp;" ("&amp;(VLOOKUP(D72,Minimes!$A$10:$D$109,4,FALSE))&amp;")")</f>
      </c>
      <c r="D72" s="105"/>
      <c r="E72" s="111" t="str">
        <f>IF(COUNTIF($D$8:D72,D72)&gt;1,"Doublon"," ")</f>
        <v> </v>
      </c>
      <c r="G72" s="107">
        <f>Minimes!A74</f>
        <v>134</v>
      </c>
      <c r="H72" s="108"/>
      <c r="I72" s="109" t="str">
        <f aca="true" t="shared" si="13" ref="I72:I107">VLOOKUP($O$8:$O$107,$Q$8:$R$16,2,FALSE)</f>
        <v>Non attribué</v>
      </c>
      <c r="J72" s="100">
        <f>IF(Minimes!B74=0,1,0)</f>
        <v>1</v>
      </c>
      <c r="K72" s="100">
        <f>IF(Minimes!F74="X",0,5)</f>
        <v>5</v>
      </c>
      <c r="L72" s="100">
        <f aca="true" t="shared" si="14" ref="L72:L103">J72+K72</f>
        <v>6</v>
      </c>
      <c r="M72" s="100">
        <f aca="true" t="shared" si="15" ref="M72:M107">IF(SUM(J72:K72)=0,10,0)</f>
        <v>0</v>
      </c>
      <c r="N72" s="100">
        <f aca="true" t="shared" si="16" ref="N72:N103">IF(M72=10,COUNTIF($D$8:$D$107,G72),50)</f>
        <v>50</v>
      </c>
      <c r="O72" s="100">
        <f aca="true" t="shared" si="17" ref="O72:O103">L72+M72+N72</f>
        <v>56</v>
      </c>
      <c r="P72" s="100"/>
      <c r="Q72" s="100"/>
    </row>
    <row r="73" spans="1:17" ht="12.75">
      <c r="A73" s="123">
        <v>66</v>
      </c>
      <c r="B73" s="124">
        <f t="shared" si="12"/>
      </c>
      <c r="C73" s="104">
        <f>IF(ISBLANK(D73),"",(VLOOKUP(D73,Minimes!$A$10:$D$109,3,FALSE))&amp;" ("&amp;(VLOOKUP(D73,Minimes!$A$10:$D$109,4,FALSE))&amp;")")</f>
      </c>
      <c r="D73" s="105"/>
      <c r="E73" s="111" t="str">
        <f>IF(COUNTIF($D$8:D73,D73)&gt;1,"Doublon"," ")</f>
        <v> </v>
      </c>
      <c r="G73" s="107">
        <f>Minimes!A75</f>
        <v>135</v>
      </c>
      <c r="H73" s="108"/>
      <c r="I73" s="109" t="str">
        <f t="shared" si="13"/>
        <v>Non attribué</v>
      </c>
      <c r="J73" s="100">
        <f>IF(Minimes!B75=0,1,0)</f>
        <v>1</v>
      </c>
      <c r="K73" s="100">
        <f>IF(Minimes!F75="X",0,5)</f>
        <v>5</v>
      </c>
      <c r="L73" s="100">
        <f t="shared" si="14"/>
        <v>6</v>
      </c>
      <c r="M73" s="100">
        <f t="shared" si="15"/>
        <v>0</v>
      </c>
      <c r="N73" s="100">
        <f t="shared" si="16"/>
        <v>50</v>
      </c>
      <c r="O73" s="100">
        <f t="shared" si="17"/>
        <v>56</v>
      </c>
      <c r="P73" s="100"/>
      <c r="Q73" s="100"/>
    </row>
    <row r="74" spans="1:17" ht="12.75">
      <c r="A74" s="123">
        <v>67</v>
      </c>
      <c r="B74" s="124">
        <f t="shared" si="12"/>
      </c>
      <c r="C74" s="104">
        <f>IF(ISBLANK(D74),"",(VLOOKUP(D74,Minimes!$A$10:$D$109,3,FALSE))&amp;" ("&amp;(VLOOKUP(D74,Minimes!$A$10:$D$109,4,FALSE))&amp;")")</f>
      </c>
      <c r="D74" s="105"/>
      <c r="E74" s="111" t="str">
        <f>IF(COUNTIF($D$8:D74,D74)&gt;1,"Doublon"," ")</f>
        <v> </v>
      </c>
      <c r="G74" s="107">
        <f>Minimes!A76</f>
        <v>136</v>
      </c>
      <c r="H74" s="108"/>
      <c r="I74" s="109" t="str">
        <f t="shared" si="13"/>
        <v>Non attribué</v>
      </c>
      <c r="J74" s="100">
        <f>IF(Minimes!B76=0,1,0)</f>
        <v>1</v>
      </c>
      <c r="K74" s="100">
        <f>IF(Minimes!F76="X",0,5)</f>
        <v>5</v>
      </c>
      <c r="L74" s="100">
        <f t="shared" si="14"/>
        <v>6</v>
      </c>
      <c r="M74" s="100">
        <f t="shared" si="15"/>
        <v>0</v>
      </c>
      <c r="N74" s="100">
        <f t="shared" si="16"/>
        <v>50</v>
      </c>
      <c r="O74" s="100">
        <f t="shared" si="17"/>
        <v>56</v>
      </c>
      <c r="P74" s="100"/>
      <c r="Q74" s="100"/>
    </row>
    <row r="75" spans="1:17" ht="12.75">
      <c r="A75" s="123">
        <v>68</v>
      </c>
      <c r="B75" s="124">
        <f t="shared" si="12"/>
      </c>
      <c r="C75" s="104">
        <f>IF(ISBLANK(D75),"",(VLOOKUP(D75,Minimes!$A$10:$D$109,3,FALSE))&amp;" ("&amp;(VLOOKUP(D75,Minimes!$A$10:$D$109,4,FALSE))&amp;")")</f>
      </c>
      <c r="D75" s="105"/>
      <c r="E75" s="111" t="str">
        <f>IF(COUNTIF($D$8:D75,D75)&gt;1,"Doublon"," ")</f>
        <v> </v>
      </c>
      <c r="G75" s="107">
        <f>Minimes!A77</f>
        <v>137</v>
      </c>
      <c r="H75" s="108"/>
      <c r="I75" s="109" t="str">
        <f t="shared" si="13"/>
        <v>Non attribué</v>
      </c>
      <c r="J75" s="100">
        <f>IF(Minimes!B77=0,1,0)</f>
        <v>1</v>
      </c>
      <c r="K75" s="100">
        <f>IF(Minimes!F77="X",0,5)</f>
        <v>5</v>
      </c>
      <c r="L75" s="100">
        <f t="shared" si="14"/>
        <v>6</v>
      </c>
      <c r="M75" s="100">
        <f t="shared" si="15"/>
        <v>0</v>
      </c>
      <c r="N75" s="100">
        <f t="shared" si="16"/>
        <v>50</v>
      </c>
      <c r="O75" s="100">
        <f t="shared" si="17"/>
        <v>56</v>
      </c>
      <c r="P75" s="100"/>
      <c r="Q75" s="100"/>
    </row>
    <row r="76" spans="1:17" ht="12.75">
      <c r="A76" s="123">
        <v>69</v>
      </c>
      <c r="B76" s="124">
        <f t="shared" si="12"/>
      </c>
      <c r="C76" s="104">
        <f>IF(ISBLANK(D76),"",(VLOOKUP(D76,Minimes!$A$10:$D$109,3,FALSE))&amp;" ("&amp;(VLOOKUP(D76,Minimes!$A$10:$D$109,4,FALSE))&amp;")")</f>
      </c>
      <c r="D76" s="105"/>
      <c r="E76" s="111" t="str">
        <f>IF(COUNTIF($D$8:D76,D76)&gt;1,"Doublon"," ")</f>
        <v> </v>
      </c>
      <c r="G76" s="107">
        <f>Minimes!A78</f>
        <v>138</v>
      </c>
      <c r="H76" s="108"/>
      <c r="I76" s="109" t="str">
        <f t="shared" si="13"/>
        <v>Non attribué</v>
      </c>
      <c r="J76" s="100">
        <f>IF(Minimes!B78=0,1,0)</f>
        <v>1</v>
      </c>
      <c r="K76" s="100">
        <f>IF(Minimes!F78="X",0,5)</f>
        <v>5</v>
      </c>
      <c r="L76" s="100">
        <f t="shared" si="14"/>
        <v>6</v>
      </c>
      <c r="M76" s="100">
        <f t="shared" si="15"/>
        <v>0</v>
      </c>
      <c r="N76" s="100">
        <f t="shared" si="16"/>
        <v>50</v>
      </c>
      <c r="O76" s="100">
        <f t="shared" si="17"/>
        <v>56</v>
      </c>
      <c r="P76" s="100"/>
      <c r="Q76" s="100"/>
    </row>
    <row r="77" spans="1:17" ht="12.75">
      <c r="A77" s="123">
        <v>70</v>
      </c>
      <c r="B77" s="124">
        <f t="shared" si="12"/>
      </c>
      <c r="C77" s="104">
        <f>IF(ISBLANK(D77),"",(VLOOKUP(D77,Minimes!$A$10:$D$109,3,FALSE))&amp;" ("&amp;(VLOOKUP(D77,Minimes!$A$10:$D$109,4,FALSE))&amp;")")</f>
      </c>
      <c r="D77" s="105"/>
      <c r="E77" s="111" t="str">
        <f>IF(COUNTIF($D$8:D77,D77)&gt;1,"Doublon"," ")</f>
        <v> </v>
      </c>
      <c r="G77" s="107">
        <f>Minimes!A79</f>
        <v>139</v>
      </c>
      <c r="H77" s="108"/>
      <c r="I77" s="109" t="str">
        <f t="shared" si="13"/>
        <v>Non attribué</v>
      </c>
      <c r="J77" s="100">
        <f>IF(Minimes!B79=0,1,0)</f>
        <v>1</v>
      </c>
      <c r="K77" s="100">
        <f>IF(Minimes!F79="X",0,5)</f>
        <v>5</v>
      </c>
      <c r="L77" s="100">
        <f t="shared" si="14"/>
        <v>6</v>
      </c>
      <c r="M77" s="100">
        <f t="shared" si="15"/>
        <v>0</v>
      </c>
      <c r="N77" s="100">
        <f t="shared" si="16"/>
        <v>50</v>
      </c>
      <c r="O77" s="100">
        <f t="shared" si="17"/>
        <v>56</v>
      </c>
      <c r="P77" s="100"/>
      <c r="Q77" s="100"/>
    </row>
    <row r="78" spans="1:17" ht="12.75">
      <c r="A78" s="123">
        <v>71</v>
      </c>
      <c r="B78" s="124">
        <f t="shared" si="12"/>
      </c>
      <c r="C78" s="104">
        <f>IF(ISBLANK(D78),"",(VLOOKUP(D78,Minimes!$A$10:$D$109,3,FALSE))&amp;" ("&amp;(VLOOKUP(D78,Minimes!$A$10:$D$109,4,FALSE))&amp;")")</f>
      </c>
      <c r="D78" s="105"/>
      <c r="E78" s="111" t="str">
        <f>IF(COUNTIF($D$8:D78,D78)&gt;1,"Doublon"," ")</f>
        <v> </v>
      </c>
      <c r="G78" s="107">
        <f>Minimes!A80</f>
        <v>140</v>
      </c>
      <c r="H78" s="108"/>
      <c r="I78" s="109" t="str">
        <f t="shared" si="13"/>
        <v>Non attribué</v>
      </c>
      <c r="J78" s="100">
        <f>IF(Minimes!B80=0,1,0)</f>
        <v>1</v>
      </c>
      <c r="K78" s="100">
        <f>IF(Minimes!F80="X",0,5)</f>
        <v>5</v>
      </c>
      <c r="L78" s="100">
        <f t="shared" si="14"/>
        <v>6</v>
      </c>
      <c r="M78" s="100">
        <f t="shared" si="15"/>
        <v>0</v>
      </c>
      <c r="N78" s="100">
        <f t="shared" si="16"/>
        <v>50</v>
      </c>
      <c r="O78" s="100">
        <f t="shared" si="17"/>
        <v>56</v>
      </c>
      <c r="P78" s="100"/>
      <c r="Q78" s="100"/>
    </row>
    <row r="79" spans="1:17" ht="12.75">
      <c r="A79" s="123">
        <v>72</v>
      </c>
      <c r="B79" s="124">
        <f t="shared" si="12"/>
      </c>
      <c r="C79" s="104">
        <f>IF(ISBLANK(D79),"",(VLOOKUP(D79,Minimes!$A$10:$D$109,3,FALSE))&amp;" ("&amp;(VLOOKUP(D79,Minimes!$A$10:$D$109,4,FALSE))&amp;")")</f>
      </c>
      <c r="D79" s="105"/>
      <c r="E79" s="111" t="str">
        <f>IF(COUNTIF($D$8:D79,D79)&gt;1,"Doublon"," ")</f>
        <v> </v>
      </c>
      <c r="G79" s="107">
        <f>Minimes!A81</f>
        <v>141</v>
      </c>
      <c r="H79" s="108"/>
      <c r="I79" s="109" t="str">
        <f t="shared" si="13"/>
        <v>Non attribué</v>
      </c>
      <c r="J79" s="100">
        <f>IF(Minimes!B81=0,1,0)</f>
        <v>1</v>
      </c>
      <c r="K79" s="100">
        <f>IF(Minimes!F81="X",0,5)</f>
        <v>5</v>
      </c>
      <c r="L79" s="100">
        <f t="shared" si="14"/>
        <v>6</v>
      </c>
      <c r="M79" s="100">
        <f t="shared" si="15"/>
        <v>0</v>
      </c>
      <c r="N79" s="100">
        <f t="shared" si="16"/>
        <v>50</v>
      </c>
      <c r="O79" s="100">
        <f t="shared" si="17"/>
        <v>56</v>
      </c>
      <c r="P79" s="100"/>
      <c r="Q79" s="100"/>
    </row>
    <row r="80" spans="1:17" ht="12.75">
      <c r="A80" s="123">
        <v>73</v>
      </c>
      <c r="B80" s="124">
        <f t="shared" si="12"/>
      </c>
      <c r="C80" s="104">
        <f>IF(ISBLANK(D80),"",(VLOOKUP(D80,Minimes!$A$10:$D$109,3,FALSE))&amp;" ("&amp;(VLOOKUP(D80,Minimes!$A$10:$D$109,4,FALSE))&amp;")")</f>
      </c>
      <c r="D80" s="105"/>
      <c r="E80" s="111" t="str">
        <f>IF(COUNTIF($D$8:D80,D80)&gt;1,"Doublon"," ")</f>
        <v> </v>
      </c>
      <c r="G80" s="107">
        <f>Minimes!A82</f>
        <v>142</v>
      </c>
      <c r="H80" s="108"/>
      <c r="I80" s="109" t="str">
        <f t="shared" si="13"/>
        <v>Non attribué</v>
      </c>
      <c r="J80" s="100">
        <f>IF(Minimes!B82=0,1,0)</f>
        <v>1</v>
      </c>
      <c r="K80" s="100">
        <f>IF(Minimes!F82="X",0,5)</f>
        <v>5</v>
      </c>
      <c r="L80" s="100">
        <f t="shared" si="14"/>
        <v>6</v>
      </c>
      <c r="M80" s="100">
        <f t="shared" si="15"/>
        <v>0</v>
      </c>
      <c r="N80" s="100">
        <f t="shared" si="16"/>
        <v>50</v>
      </c>
      <c r="O80" s="100">
        <f t="shared" si="17"/>
        <v>56</v>
      </c>
      <c r="P80" s="100"/>
      <c r="Q80" s="100"/>
    </row>
    <row r="81" spans="1:17" ht="12.75">
      <c r="A81" s="123">
        <v>74</v>
      </c>
      <c r="B81" s="124">
        <f t="shared" si="12"/>
      </c>
      <c r="C81" s="104">
        <f>IF(ISBLANK(D81),"",(VLOOKUP(D81,Minimes!$A$10:$D$109,3,FALSE))&amp;" ("&amp;(VLOOKUP(D81,Minimes!$A$10:$D$109,4,FALSE))&amp;")")</f>
      </c>
      <c r="D81" s="105"/>
      <c r="E81" s="111" t="str">
        <f>IF(COUNTIF($D$8:D81,D81)&gt;1,"Doublon"," ")</f>
        <v> </v>
      </c>
      <c r="G81" s="107">
        <f>Minimes!A83</f>
        <v>143</v>
      </c>
      <c r="H81" s="108"/>
      <c r="I81" s="109" t="str">
        <f t="shared" si="13"/>
        <v>Non attribué</v>
      </c>
      <c r="J81" s="100">
        <f>IF(Minimes!B83=0,1,0)</f>
        <v>1</v>
      </c>
      <c r="K81" s="100">
        <f>IF(Minimes!F83="X",0,5)</f>
        <v>5</v>
      </c>
      <c r="L81" s="100">
        <f t="shared" si="14"/>
        <v>6</v>
      </c>
      <c r="M81" s="100">
        <f t="shared" si="15"/>
        <v>0</v>
      </c>
      <c r="N81" s="100">
        <f t="shared" si="16"/>
        <v>50</v>
      </c>
      <c r="O81" s="100">
        <f t="shared" si="17"/>
        <v>56</v>
      </c>
      <c r="P81" s="100"/>
      <c r="Q81" s="100"/>
    </row>
    <row r="82" spans="1:17" ht="12.75">
      <c r="A82" s="123">
        <v>75</v>
      </c>
      <c r="B82" s="124">
        <f t="shared" si="12"/>
      </c>
      <c r="C82" s="104">
        <f>IF(ISBLANK(D82),"",(VLOOKUP(D82,Minimes!$A$10:$D$109,3,FALSE))&amp;" ("&amp;(VLOOKUP(D82,Minimes!$A$10:$D$109,4,FALSE))&amp;")")</f>
      </c>
      <c r="D82" s="105"/>
      <c r="E82" s="111" t="str">
        <f>IF(COUNTIF($D$8:D82,D82)&gt;1,"Doublon"," ")</f>
        <v> </v>
      </c>
      <c r="G82" s="107">
        <f>Minimes!A84</f>
        <v>144</v>
      </c>
      <c r="H82" s="108"/>
      <c r="I82" s="109" t="str">
        <f t="shared" si="13"/>
        <v>Non attribué</v>
      </c>
      <c r="J82" s="100">
        <f>IF(Minimes!B84=0,1,0)</f>
        <v>1</v>
      </c>
      <c r="K82" s="100">
        <f>IF(Minimes!F84="X",0,5)</f>
        <v>5</v>
      </c>
      <c r="L82" s="100">
        <f t="shared" si="14"/>
        <v>6</v>
      </c>
      <c r="M82" s="100">
        <f t="shared" si="15"/>
        <v>0</v>
      </c>
      <c r="N82" s="100">
        <f t="shared" si="16"/>
        <v>50</v>
      </c>
      <c r="O82" s="100">
        <f t="shared" si="17"/>
        <v>56</v>
      </c>
      <c r="P82" s="100"/>
      <c r="Q82" s="100"/>
    </row>
    <row r="83" spans="1:17" ht="12.75">
      <c r="A83" s="123">
        <v>76</v>
      </c>
      <c r="B83" s="124">
        <f t="shared" si="12"/>
      </c>
      <c r="C83" s="104">
        <f>IF(ISBLANK(D83),"",(VLOOKUP(D83,Minimes!$A$10:$D$109,3,FALSE))&amp;" ("&amp;(VLOOKUP(D83,Minimes!$A$10:$D$109,4,FALSE))&amp;")")</f>
      </c>
      <c r="D83" s="105"/>
      <c r="E83" s="111" t="str">
        <f>IF(COUNTIF($D$8:D83,D83)&gt;1,"Doublon"," ")</f>
        <v> </v>
      </c>
      <c r="G83" s="107">
        <f>Minimes!A85</f>
        <v>145</v>
      </c>
      <c r="H83" s="108"/>
      <c r="I83" s="109" t="str">
        <f t="shared" si="13"/>
        <v>Non attribué</v>
      </c>
      <c r="J83" s="100">
        <f>IF(Minimes!B85=0,1,0)</f>
        <v>1</v>
      </c>
      <c r="K83" s="100">
        <f>IF(Minimes!F85="X",0,5)</f>
        <v>5</v>
      </c>
      <c r="L83" s="100">
        <f t="shared" si="14"/>
        <v>6</v>
      </c>
      <c r="M83" s="100">
        <f t="shared" si="15"/>
        <v>0</v>
      </c>
      <c r="N83" s="100">
        <f t="shared" si="16"/>
        <v>50</v>
      </c>
      <c r="O83" s="100">
        <f t="shared" si="17"/>
        <v>56</v>
      </c>
      <c r="P83" s="100"/>
      <c r="Q83" s="100"/>
    </row>
    <row r="84" spans="1:17" ht="12.75">
      <c r="A84" s="123">
        <v>77</v>
      </c>
      <c r="B84" s="124">
        <f t="shared" si="12"/>
      </c>
      <c r="C84" s="104">
        <f>IF(ISBLANK(D84),"",(VLOOKUP(D84,Minimes!$A$10:$D$109,3,FALSE))&amp;" ("&amp;(VLOOKUP(D84,Minimes!$A$10:$D$109,4,FALSE))&amp;")")</f>
      </c>
      <c r="D84" s="105"/>
      <c r="E84" s="111" t="str">
        <f>IF(COUNTIF($D$8:D84,D84)&gt;1,"Doublon"," ")</f>
        <v> </v>
      </c>
      <c r="G84" s="107">
        <f>Minimes!A86</f>
        <v>146</v>
      </c>
      <c r="H84" s="108"/>
      <c r="I84" s="109" t="str">
        <f t="shared" si="13"/>
        <v>Non attribué</v>
      </c>
      <c r="J84" s="100">
        <f>IF(Minimes!B86=0,1,0)</f>
        <v>1</v>
      </c>
      <c r="K84" s="100">
        <f>IF(Minimes!F86="X",0,5)</f>
        <v>5</v>
      </c>
      <c r="L84" s="100">
        <f t="shared" si="14"/>
        <v>6</v>
      </c>
      <c r="M84" s="100">
        <f t="shared" si="15"/>
        <v>0</v>
      </c>
      <c r="N84" s="100">
        <f t="shared" si="16"/>
        <v>50</v>
      </c>
      <c r="O84" s="100">
        <f t="shared" si="17"/>
        <v>56</v>
      </c>
      <c r="P84" s="100"/>
      <c r="Q84" s="100"/>
    </row>
    <row r="85" spans="1:17" ht="12.75">
      <c r="A85" s="123">
        <v>78</v>
      </c>
      <c r="B85" s="124">
        <f t="shared" si="12"/>
      </c>
      <c r="C85" s="104">
        <f>IF(ISBLANK(D85),"",(VLOOKUP(D85,Minimes!$A$10:$D$109,3,FALSE))&amp;" ("&amp;(VLOOKUP(D85,Minimes!$A$10:$D$109,4,FALSE))&amp;")")</f>
      </c>
      <c r="D85" s="105"/>
      <c r="E85" s="111" t="str">
        <f>IF(COUNTIF($D$8:D85,D85)&gt;1,"Doublon"," ")</f>
        <v> </v>
      </c>
      <c r="G85" s="107">
        <f>Minimes!A87</f>
        <v>147</v>
      </c>
      <c r="H85" s="108"/>
      <c r="I85" s="109" t="str">
        <f t="shared" si="13"/>
        <v>Non attribué</v>
      </c>
      <c r="J85" s="100">
        <f>IF(Minimes!B87=0,1,0)</f>
        <v>1</v>
      </c>
      <c r="K85" s="100">
        <f>IF(Minimes!F87="X",0,5)</f>
        <v>5</v>
      </c>
      <c r="L85" s="100">
        <f t="shared" si="14"/>
        <v>6</v>
      </c>
      <c r="M85" s="100">
        <f t="shared" si="15"/>
        <v>0</v>
      </c>
      <c r="N85" s="100">
        <f t="shared" si="16"/>
        <v>50</v>
      </c>
      <c r="O85" s="100">
        <f t="shared" si="17"/>
        <v>56</v>
      </c>
      <c r="P85" s="100"/>
      <c r="Q85" s="100"/>
    </row>
    <row r="86" spans="1:17" ht="12.75">
      <c r="A86" s="123">
        <v>79</v>
      </c>
      <c r="B86" s="124">
        <f t="shared" si="12"/>
      </c>
      <c r="C86" s="104">
        <f>IF(ISBLANK(D86),"",(VLOOKUP(D86,Minimes!$A$10:$D$109,3,FALSE))&amp;" ("&amp;(VLOOKUP(D86,Minimes!$A$10:$D$109,4,FALSE))&amp;")")</f>
      </c>
      <c r="D86" s="105"/>
      <c r="E86" s="111" t="str">
        <f>IF(COUNTIF($D$8:D86,D86)&gt;1,"Doublon"," ")</f>
        <v> </v>
      </c>
      <c r="G86" s="107">
        <f>Minimes!A88</f>
        <v>148</v>
      </c>
      <c r="H86" s="108"/>
      <c r="I86" s="109" t="str">
        <f t="shared" si="13"/>
        <v>Non attribué</v>
      </c>
      <c r="J86" s="100">
        <f>IF(Minimes!B88=0,1,0)</f>
        <v>1</v>
      </c>
      <c r="K86" s="100">
        <f>IF(Minimes!F88="X",0,5)</f>
        <v>5</v>
      </c>
      <c r="L86" s="100">
        <f t="shared" si="14"/>
        <v>6</v>
      </c>
      <c r="M86" s="100">
        <f t="shared" si="15"/>
        <v>0</v>
      </c>
      <c r="N86" s="100">
        <f t="shared" si="16"/>
        <v>50</v>
      </c>
      <c r="O86" s="100">
        <f t="shared" si="17"/>
        <v>56</v>
      </c>
      <c r="P86" s="100"/>
      <c r="Q86" s="100"/>
    </row>
    <row r="87" spans="1:17" ht="12.75">
      <c r="A87" s="123">
        <v>80</v>
      </c>
      <c r="B87" s="124">
        <f t="shared" si="12"/>
      </c>
      <c r="C87" s="104">
        <f>IF(ISBLANK(D87),"",(VLOOKUP(D87,Minimes!$A$10:$D$109,3,FALSE))&amp;" ("&amp;(VLOOKUP(D87,Minimes!$A$10:$D$109,4,FALSE))&amp;")")</f>
      </c>
      <c r="D87" s="105"/>
      <c r="E87" s="111" t="str">
        <f>IF(COUNTIF($D$8:D87,D87)&gt;1,"Doublon"," ")</f>
        <v> </v>
      </c>
      <c r="G87" s="107">
        <f>Minimes!A89</f>
        <v>149</v>
      </c>
      <c r="H87" s="108"/>
      <c r="I87" s="109" t="str">
        <f t="shared" si="13"/>
        <v>Non attribué</v>
      </c>
      <c r="J87" s="100">
        <f>IF(Minimes!B89=0,1,0)</f>
        <v>1</v>
      </c>
      <c r="K87" s="100">
        <f>IF(Minimes!F89="X",0,5)</f>
        <v>5</v>
      </c>
      <c r="L87" s="100">
        <f t="shared" si="14"/>
        <v>6</v>
      </c>
      <c r="M87" s="100">
        <f t="shared" si="15"/>
        <v>0</v>
      </c>
      <c r="N87" s="100">
        <f t="shared" si="16"/>
        <v>50</v>
      </c>
      <c r="O87" s="100">
        <f t="shared" si="17"/>
        <v>56</v>
      </c>
      <c r="P87" s="100"/>
      <c r="Q87" s="100"/>
    </row>
    <row r="88" spans="1:17" ht="12.75">
      <c r="A88" s="123">
        <v>81</v>
      </c>
      <c r="B88" s="124">
        <f t="shared" si="12"/>
      </c>
      <c r="C88" s="104">
        <f>IF(ISBLANK(D88),"",(VLOOKUP(D88,Minimes!$A$10:$D$109,3,FALSE))&amp;" ("&amp;(VLOOKUP(D88,Minimes!$A$10:$D$109,4,FALSE))&amp;")")</f>
      </c>
      <c r="D88" s="105"/>
      <c r="E88" s="111" t="str">
        <f>IF(COUNTIF($D$8:D88,D88)&gt;1,"Doublon"," ")</f>
        <v> </v>
      </c>
      <c r="G88" s="107">
        <f>Minimes!A90</f>
        <v>150</v>
      </c>
      <c r="H88" s="108"/>
      <c r="I88" s="109" t="str">
        <f t="shared" si="13"/>
        <v>Non attribué</v>
      </c>
      <c r="J88" s="100">
        <f>IF(Minimes!B90=0,1,0)</f>
        <v>1</v>
      </c>
      <c r="K88" s="100">
        <f>IF(Minimes!F90="X",0,5)</f>
        <v>5</v>
      </c>
      <c r="L88" s="100">
        <f t="shared" si="14"/>
        <v>6</v>
      </c>
      <c r="M88" s="100">
        <f t="shared" si="15"/>
        <v>0</v>
      </c>
      <c r="N88" s="100">
        <f t="shared" si="16"/>
        <v>50</v>
      </c>
      <c r="O88" s="100">
        <f t="shared" si="17"/>
        <v>56</v>
      </c>
      <c r="P88" s="100"/>
      <c r="Q88" s="100"/>
    </row>
    <row r="89" spans="1:17" ht="12.75">
      <c r="A89" s="123">
        <v>82</v>
      </c>
      <c r="B89" s="124">
        <f t="shared" si="12"/>
      </c>
      <c r="C89" s="104">
        <f>IF(ISBLANK(D89),"",(VLOOKUP(D89,Minimes!$A$10:$D$109,3,FALSE))&amp;" ("&amp;(VLOOKUP(D89,Minimes!$A$10:$D$109,4,FALSE))&amp;")")</f>
      </c>
      <c r="D89" s="105"/>
      <c r="E89" s="111" t="str">
        <f>IF(COUNTIF($D$8:D89,D89)&gt;1,"Doublon"," ")</f>
        <v> </v>
      </c>
      <c r="G89" s="107">
        <f>Minimes!A91</f>
        <v>151</v>
      </c>
      <c r="H89" s="108"/>
      <c r="I89" s="109" t="str">
        <f t="shared" si="13"/>
        <v>Non attribué</v>
      </c>
      <c r="J89" s="100">
        <f>IF(Minimes!B91=0,1,0)</f>
        <v>1</v>
      </c>
      <c r="K89" s="100">
        <f>IF(Minimes!F91="X",0,5)</f>
        <v>5</v>
      </c>
      <c r="L89" s="100">
        <f t="shared" si="14"/>
        <v>6</v>
      </c>
      <c r="M89" s="100">
        <f t="shared" si="15"/>
        <v>0</v>
      </c>
      <c r="N89" s="100">
        <f t="shared" si="16"/>
        <v>50</v>
      </c>
      <c r="O89" s="100">
        <f t="shared" si="17"/>
        <v>56</v>
      </c>
      <c r="P89" s="100"/>
      <c r="Q89" s="100"/>
    </row>
    <row r="90" spans="1:17" ht="12.75">
      <c r="A90" s="123">
        <v>83</v>
      </c>
      <c r="B90" s="124">
        <f t="shared" si="12"/>
      </c>
      <c r="C90" s="104">
        <f>IF(ISBLANK(D90),"",(VLOOKUP(D90,Minimes!$A$10:$D$109,3,FALSE))&amp;" ("&amp;(VLOOKUP(D90,Minimes!$A$10:$D$109,4,FALSE))&amp;")")</f>
      </c>
      <c r="D90" s="105"/>
      <c r="E90" s="111" t="str">
        <f>IF(COUNTIF($D$8:D90,D90)&gt;1,"Doublon"," ")</f>
        <v> </v>
      </c>
      <c r="G90" s="107">
        <f>Minimes!A92</f>
        <v>152</v>
      </c>
      <c r="H90" s="108"/>
      <c r="I90" s="109" t="str">
        <f t="shared" si="13"/>
        <v>Non attribué</v>
      </c>
      <c r="J90" s="100">
        <f>IF(Minimes!B92=0,1,0)</f>
        <v>1</v>
      </c>
      <c r="K90" s="100">
        <f>IF(Minimes!F92="X",0,5)</f>
        <v>5</v>
      </c>
      <c r="L90" s="100">
        <f t="shared" si="14"/>
        <v>6</v>
      </c>
      <c r="M90" s="100">
        <f t="shared" si="15"/>
        <v>0</v>
      </c>
      <c r="N90" s="100">
        <f t="shared" si="16"/>
        <v>50</v>
      </c>
      <c r="O90" s="100">
        <f t="shared" si="17"/>
        <v>56</v>
      </c>
      <c r="P90" s="100"/>
      <c r="Q90" s="100"/>
    </row>
    <row r="91" spans="1:17" ht="12.75">
      <c r="A91" s="123">
        <v>84</v>
      </c>
      <c r="B91" s="124">
        <f t="shared" si="12"/>
      </c>
      <c r="C91" s="104">
        <f>IF(ISBLANK(D91),"",(VLOOKUP(D91,Minimes!$A$10:$D$109,3,FALSE))&amp;" ("&amp;(VLOOKUP(D91,Minimes!$A$10:$D$109,4,FALSE))&amp;")")</f>
      </c>
      <c r="D91" s="105"/>
      <c r="E91" s="111" t="str">
        <f>IF(COUNTIF($D$8:D91,D91)&gt;1,"Doublon"," ")</f>
        <v> </v>
      </c>
      <c r="G91" s="107">
        <f>Minimes!A93</f>
        <v>153</v>
      </c>
      <c r="H91" s="108"/>
      <c r="I91" s="109" t="str">
        <f t="shared" si="13"/>
        <v>Non attribué</v>
      </c>
      <c r="J91" s="100">
        <f>IF(Minimes!B93=0,1,0)</f>
        <v>1</v>
      </c>
      <c r="K91" s="100">
        <f>IF(Minimes!F93="X",0,5)</f>
        <v>5</v>
      </c>
      <c r="L91" s="100">
        <f t="shared" si="14"/>
        <v>6</v>
      </c>
      <c r="M91" s="100">
        <f t="shared" si="15"/>
        <v>0</v>
      </c>
      <c r="N91" s="100">
        <f t="shared" si="16"/>
        <v>50</v>
      </c>
      <c r="O91" s="100">
        <f t="shared" si="17"/>
        <v>56</v>
      </c>
      <c r="P91" s="100"/>
      <c r="Q91" s="100"/>
    </row>
    <row r="92" spans="1:17" ht="12.75">
      <c r="A92" s="123">
        <v>85</v>
      </c>
      <c r="B92" s="124">
        <f t="shared" si="12"/>
      </c>
      <c r="C92" s="104">
        <f>IF(ISBLANK(D92),"",(VLOOKUP(D92,Minimes!$A$10:$D$109,3,FALSE))&amp;" ("&amp;(VLOOKUP(D92,Minimes!$A$10:$D$109,4,FALSE))&amp;")")</f>
      </c>
      <c r="D92" s="105"/>
      <c r="E92" s="111" t="str">
        <f>IF(COUNTIF($D$8:D92,D92)&gt;1,"Doublon"," ")</f>
        <v> </v>
      </c>
      <c r="G92" s="107">
        <f>Minimes!A94</f>
        <v>154</v>
      </c>
      <c r="H92" s="108"/>
      <c r="I92" s="109" t="str">
        <f t="shared" si="13"/>
        <v>Non attribué</v>
      </c>
      <c r="J92" s="100">
        <f>IF(Minimes!B94=0,1,0)</f>
        <v>1</v>
      </c>
      <c r="K92" s="100">
        <f>IF(Minimes!F94="X",0,5)</f>
        <v>5</v>
      </c>
      <c r="L92" s="100">
        <f t="shared" si="14"/>
        <v>6</v>
      </c>
      <c r="M92" s="100">
        <f t="shared" si="15"/>
        <v>0</v>
      </c>
      <c r="N92" s="100">
        <f t="shared" si="16"/>
        <v>50</v>
      </c>
      <c r="O92" s="100">
        <f t="shared" si="17"/>
        <v>56</v>
      </c>
      <c r="P92" s="100"/>
      <c r="Q92" s="100"/>
    </row>
    <row r="93" spans="1:17" ht="12.75">
      <c r="A93" s="123">
        <v>86</v>
      </c>
      <c r="B93" s="124">
        <f t="shared" si="12"/>
      </c>
      <c r="C93" s="104">
        <f>IF(ISBLANK(D93),"",(VLOOKUP(D93,Minimes!$A$10:$D$109,3,FALSE))&amp;" ("&amp;(VLOOKUP(D93,Minimes!$A$10:$D$109,4,FALSE))&amp;")")</f>
      </c>
      <c r="D93" s="105"/>
      <c r="E93" s="111" t="str">
        <f>IF(COUNTIF($D$8:D93,D93)&gt;1,"Doublon"," ")</f>
        <v> </v>
      </c>
      <c r="G93" s="107">
        <f>Minimes!A95</f>
        <v>155</v>
      </c>
      <c r="H93" s="108"/>
      <c r="I93" s="109" t="str">
        <f t="shared" si="13"/>
        <v>Non attribué</v>
      </c>
      <c r="J93" s="100">
        <f>IF(Minimes!B95=0,1,0)</f>
        <v>1</v>
      </c>
      <c r="K93" s="100">
        <f>IF(Minimes!F95="X",0,5)</f>
        <v>5</v>
      </c>
      <c r="L93" s="100">
        <f t="shared" si="14"/>
        <v>6</v>
      </c>
      <c r="M93" s="100">
        <f t="shared" si="15"/>
        <v>0</v>
      </c>
      <c r="N93" s="100">
        <f t="shared" si="16"/>
        <v>50</v>
      </c>
      <c r="O93" s="100">
        <f t="shared" si="17"/>
        <v>56</v>
      </c>
      <c r="P93" s="100"/>
      <c r="Q93" s="100"/>
    </row>
    <row r="94" spans="1:17" ht="12.75">
      <c r="A94" s="123">
        <v>87</v>
      </c>
      <c r="B94" s="124">
        <f t="shared" si="12"/>
      </c>
      <c r="C94" s="104">
        <f>IF(ISBLANK(D94),"",(VLOOKUP(D94,Minimes!$A$10:$D$109,3,FALSE))&amp;" ("&amp;(VLOOKUP(D94,Minimes!$A$10:$D$109,4,FALSE))&amp;")")</f>
      </c>
      <c r="D94" s="105"/>
      <c r="E94" s="111" t="str">
        <f>IF(COUNTIF($D$8:D94,D94)&gt;1,"Doublon"," ")</f>
        <v> </v>
      </c>
      <c r="G94" s="107">
        <f>Minimes!A96</f>
        <v>156</v>
      </c>
      <c r="H94" s="108"/>
      <c r="I94" s="109" t="str">
        <f t="shared" si="13"/>
        <v>Non attribué</v>
      </c>
      <c r="J94" s="100">
        <f>IF(Minimes!B96=0,1,0)</f>
        <v>1</v>
      </c>
      <c r="K94" s="100">
        <f>IF(Minimes!F96="X",0,5)</f>
        <v>5</v>
      </c>
      <c r="L94" s="100">
        <f t="shared" si="14"/>
        <v>6</v>
      </c>
      <c r="M94" s="100">
        <f t="shared" si="15"/>
        <v>0</v>
      </c>
      <c r="N94" s="100">
        <f t="shared" si="16"/>
        <v>50</v>
      </c>
      <c r="O94" s="100">
        <f t="shared" si="17"/>
        <v>56</v>
      </c>
      <c r="P94" s="100"/>
      <c r="Q94" s="100"/>
    </row>
    <row r="95" spans="1:17" ht="12.75">
      <c r="A95" s="123">
        <v>88</v>
      </c>
      <c r="B95" s="124">
        <f t="shared" si="12"/>
      </c>
      <c r="C95" s="104">
        <f>IF(ISBLANK(D95),"",(VLOOKUP(D95,Minimes!$A$10:$D$109,3,FALSE))&amp;" ("&amp;(VLOOKUP(D95,Minimes!$A$10:$D$109,4,FALSE))&amp;")")</f>
      </c>
      <c r="D95" s="105"/>
      <c r="E95" s="111" t="str">
        <f>IF(COUNTIF($D$8:D95,D95)&gt;1,"Doublon"," ")</f>
        <v> </v>
      </c>
      <c r="G95" s="107">
        <f>Minimes!A97</f>
        <v>157</v>
      </c>
      <c r="H95" s="108"/>
      <c r="I95" s="109" t="str">
        <f t="shared" si="13"/>
        <v>Non attribué</v>
      </c>
      <c r="J95" s="100">
        <f>IF(Minimes!B97=0,1,0)</f>
        <v>1</v>
      </c>
      <c r="K95" s="100">
        <f>IF(Minimes!F97="X",0,5)</f>
        <v>5</v>
      </c>
      <c r="L95" s="100">
        <f t="shared" si="14"/>
        <v>6</v>
      </c>
      <c r="M95" s="100">
        <f t="shared" si="15"/>
        <v>0</v>
      </c>
      <c r="N95" s="100">
        <f t="shared" si="16"/>
        <v>50</v>
      </c>
      <c r="O95" s="100">
        <f t="shared" si="17"/>
        <v>56</v>
      </c>
      <c r="P95" s="100"/>
      <c r="Q95" s="100"/>
    </row>
    <row r="96" spans="1:17" ht="12.75">
      <c r="A96" s="123">
        <v>89</v>
      </c>
      <c r="B96" s="124">
        <f t="shared" si="12"/>
      </c>
      <c r="C96" s="104">
        <f>IF(ISBLANK(D96),"",(VLOOKUP(D96,Minimes!$A$10:$D$109,3,FALSE))&amp;" ("&amp;(VLOOKUP(D96,Minimes!$A$10:$D$109,4,FALSE))&amp;")")</f>
      </c>
      <c r="D96" s="105"/>
      <c r="E96" s="111" t="str">
        <f>IF(COUNTIF($D$8:D96,D96)&gt;1,"Doublon"," ")</f>
        <v> </v>
      </c>
      <c r="G96" s="107">
        <f>Minimes!A98</f>
        <v>158</v>
      </c>
      <c r="H96" s="108"/>
      <c r="I96" s="109" t="str">
        <f t="shared" si="13"/>
        <v>Non attribué</v>
      </c>
      <c r="J96" s="100">
        <f>IF(Minimes!B98=0,1,0)</f>
        <v>1</v>
      </c>
      <c r="K96" s="100">
        <f>IF(Minimes!F98="X",0,5)</f>
        <v>5</v>
      </c>
      <c r="L96" s="100">
        <f t="shared" si="14"/>
        <v>6</v>
      </c>
      <c r="M96" s="100">
        <f t="shared" si="15"/>
        <v>0</v>
      </c>
      <c r="N96" s="100">
        <f t="shared" si="16"/>
        <v>50</v>
      </c>
      <c r="O96" s="100">
        <f t="shared" si="17"/>
        <v>56</v>
      </c>
      <c r="P96" s="100"/>
      <c r="Q96" s="100"/>
    </row>
    <row r="97" spans="1:17" ht="12.75">
      <c r="A97" s="123">
        <v>90</v>
      </c>
      <c r="B97" s="124">
        <f t="shared" si="12"/>
      </c>
      <c r="C97" s="104">
        <f>IF(ISBLANK(D97),"",(VLOOKUP(D97,Minimes!$A$10:$D$109,3,FALSE))&amp;" ("&amp;(VLOOKUP(D97,Minimes!$A$10:$D$109,4,FALSE))&amp;")")</f>
      </c>
      <c r="D97" s="105"/>
      <c r="E97" s="111" t="str">
        <f>IF(COUNTIF($D$8:D97,D97)&gt;1,"Doublon"," ")</f>
        <v> </v>
      </c>
      <c r="G97" s="107">
        <f>Minimes!A99</f>
        <v>159</v>
      </c>
      <c r="H97" s="108"/>
      <c r="I97" s="109" t="str">
        <f t="shared" si="13"/>
        <v>Non attribué</v>
      </c>
      <c r="J97" s="100">
        <f>IF(Minimes!B99=0,1,0)</f>
        <v>1</v>
      </c>
      <c r="K97" s="100">
        <f>IF(Minimes!F99="X",0,5)</f>
        <v>5</v>
      </c>
      <c r="L97" s="100">
        <f t="shared" si="14"/>
        <v>6</v>
      </c>
      <c r="M97" s="100">
        <f t="shared" si="15"/>
        <v>0</v>
      </c>
      <c r="N97" s="100">
        <f t="shared" si="16"/>
        <v>50</v>
      </c>
      <c r="O97" s="100">
        <f t="shared" si="17"/>
        <v>56</v>
      </c>
      <c r="P97" s="100"/>
      <c r="Q97" s="100"/>
    </row>
    <row r="98" spans="1:17" ht="12.75">
      <c r="A98" s="123">
        <v>91</v>
      </c>
      <c r="B98" s="124">
        <f t="shared" si="12"/>
      </c>
      <c r="C98" s="104">
        <f>IF(ISBLANK(D98),"",(VLOOKUP(D98,Minimes!$A$10:$D$109,3,FALSE))&amp;" ("&amp;(VLOOKUP(D98,Minimes!$A$10:$D$109,4,FALSE))&amp;")")</f>
      </c>
      <c r="D98" s="105"/>
      <c r="E98" s="111" t="str">
        <f>IF(COUNTIF($D$8:D98,D98)&gt;1,"Doublon"," ")</f>
        <v> </v>
      </c>
      <c r="G98" s="107">
        <f>Minimes!A100</f>
        <v>160</v>
      </c>
      <c r="H98" s="108"/>
      <c r="I98" s="109" t="str">
        <f t="shared" si="13"/>
        <v>Non attribué</v>
      </c>
      <c r="J98" s="100">
        <f>IF(Minimes!B100=0,1,0)</f>
        <v>1</v>
      </c>
      <c r="K98" s="100">
        <f>IF(Minimes!F100="X",0,5)</f>
        <v>5</v>
      </c>
      <c r="L98" s="100">
        <f t="shared" si="14"/>
        <v>6</v>
      </c>
      <c r="M98" s="100">
        <f t="shared" si="15"/>
        <v>0</v>
      </c>
      <c r="N98" s="100">
        <f t="shared" si="16"/>
        <v>50</v>
      </c>
      <c r="O98" s="100">
        <f t="shared" si="17"/>
        <v>56</v>
      </c>
      <c r="P98" s="100"/>
      <c r="Q98" s="100"/>
    </row>
    <row r="99" spans="1:17" ht="12.75">
      <c r="A99" s="123">
        <v>92</v>
      </c>
      <c r="B99" s="124">
        <f t="shared" si="12"/>
      </c>
      <c r="C99" s="104">
        <f>IF(ISBLANK(D99),"",(VLOOKUP(D99,Minimes!$A$10:$D$109,3,FALSE))&amp;" ("&amp;(VLOOKUP(D99,Minimes!$A$10:$D$109,4,FALSE))&amp;")")</f>
      </c>
      <c r="D99" s="105"/>
      <c r="E99" s="111" t="str">
        <f>IF(COUNTIF($D$8:D99,D99)&gt;1,"Doublon"," ")</f>
        <v> </v>
      </c>
      <c r="G99" s="107">
        <f>Minimes!A101</f>
        <v>161</v>
      </c>
      <c r="H99" s="108"/>
      <c r="I99" s="109" t="str">
        <f t="shared" si="13"/>
        <v>Non attribué</v>
      </c>
      <c r="J99" s="100">
        <f>IF(Minimes!B101=0,1,0)</f>
        <v>1</v>
      </c>
      <c r="K99" s="100">
        <f>IF(Minimes!F101="X",0,5)</f>
        <v>5</v>
      </c>
      <c r="L99" s="100">
        <f t="shared" si="14"/>
        <v>6</v>
      </c>
      <c r="M99" s="100">
        <f t="shared" si="15"/>
        <v>0</v>
      </c>
      <c r="N99" s="100">
        <f t="shared" si="16"/>
        <v>50</v>
      </c>
      <c r="O99" s="100">
        <f t="shared" si="17"/>
        <v>56</v>
      </c>
      <c r="P99" s="100"/>
      <c r="Q99" s="100"/>
    </row>
    <row r="100" spans="1:17" ht="12.75">
      <c r="A100" s="123">
        <v>93</v>
      </c>
      <c r="B100" s="124">
        <f t="shared" si="12"/>
      </c>
      <c r="C100" s="104">
        <f>IF(ISBLANK(D100),"",(VLOOKUP(D100,Minimes!$A$10:$D$109,3,FALSE))&amp;" ("&amp;(VLOOKUP(D100,Minimes!$A$10:$D$109,4,FALSE))&amp;")")</f>
      </c>
      <c r="D100" s="105"/>
      <c r="E100" s="111" t="str">
        <f>IF(COUNTIF($D$8:D100,D100)&gt;1,"Doublon"," ")</f>
        <v> </v>
      </c>
      <c r="G100" s="107">
        <f>Minimes!A102</f>
        <v>162</v>
      </c>
      <c r="H100" s="108"/>
      <c r="I100" s="109" t="str">
        <f t="shared" si="13"/>
        <v>Non attribué</v>
      </c>
      <c r="J100" s="100">
        <f>IF(Minimes!B102=0,1,0)</f>
        <v>1</v>
      </c>
      <c r="K100" s="100">
        <f>IF(Minimes!F102="X",0,5)</f>
        <v>5</v>
      </c>
      <c r="L100" s="100">
        <f t="shared" si="14"/>
        <v>6</v>
      </c>
      <c r="M100" s="100">
        <f t="shared" si="15"/>
        <v>0</v>
      </c>
      <c r="N100" s="100">
        <f t="shared" si="16"/>
        <v>50</v>
      </c>
      <c r="O100" s="100">
        <f t="shared" si="17"/>
        <v>56</v>
      </c>
      <c r="P100" s="100"/>
      <c r="Q100" s="100"/>
    </row>
    <row r="101" spans="1:17" ht="12.75">
      <c r="A101" s="123">
        <v>94</v>
      </c>
      <c r="B101" s="124">
        <f t="shared" si="12"/>
      </c>
      <c r="C101" s="104">
        <f>IF(ISBLANK(D101),"",(VLOOKUP(D101,Minimes!$A$10:$D$109,3,FALSE))&amp;" ("&amp;(VLOOKUP(D101,Minimes!$A$10:$D$109,4,FALSE))&amp;")")</f>
      </c>
      <c r="D101" s="105"/>
      <c r="E101" s="111" t="str">
        <f>IF(COUNTIF($D$8:D101,D101)&gt;1,"Doublon"," ")</f>
        <v> </v>
      </c>
      <c r="G101" s="107">
        <f>Minimes!A103</f>
        <v>163</v>
      </c>
      <c r="H101" s="108"/>
      <c r="I101" s="109" t="str">
        <f t="shared" si="13"/>
        <v>Non attribué</v>
      </c>
      <c r="J101" s="100">
        <f>IF(Minimes!B103=0,1,0)</f>
        <v>1</v>
      </c>
      <c r="K101" s="100">
        <f>IF(Minimes!F103="X",0,5)</f>
        <v>5</v>
      </c>
      <c r="L101" s="100">
        <f t="shared" si="14"/>
        <v>6</v>
      </c>
      <c r="M101" s="100">
        <f t="shared" si="15"/>
        <v>0</v>
      </c>
      <c r="N101" s="100">
        <f t="shared" si="16"/>
        <v>50</v>
      </c>
      <c r="O101" s="100">
        <f t="shared" si="17"/>
        <v>56</v>
      </c>
      <c r="P101" s="100"/>
      <c r="Q101" s="100"/>
    </row>
    <row r="102" spans="1:17" ht="12.75">
      <c r="A102" s="123">
        <v>95</v>
      </c>
      <c r="B102" s="124">
        <f t="shared" si="12"/>
      </c>
      <c r="C102" s="104">
        <f>IF(ISBLANK(D102),"",(VLOOKUP(D102,Minimes!$A$10:$D$109,3,FALSE))&amp;" ("&amp;(VLOOKUP(D102,Minimes!$A$10:$D$109,4,FALSE))&amp;")")</f>
      </c>
      <c r="D102" s="105"/>
      <c r="E102" s="111" t="str">
        <f>IF(COUNTIF($D$8:D102,D102)&gt;1,"Doublon"," ")</f>
        <v> </v>
      </c>
      <c r="G102" s="107">
        <f>Minimes!A104</f>
        <v>164</v>
      </c>
      <c r="H102" s="108"/>
      <c r="I102" s="109" t="str">
        <f t="shared" si="13"/>
        <v>Non attribué</v>
      </c>
      <c r="J102" s="100">
        <f>IF(Minimes!B104=0,1,0)</f>
        <v>1</v>
      </c>
      <c r="K102" s="100">
        <f>IF(Minimes!F104="X",0,5)</f>
        <v>5</v>
      </c>
      <c r="L102" s="100">
        <f t="shared" si="14"/>
        <v>6</v>
      </c>
      <c r="M102" s="100">
        <f t="shared" si="15"/>
        <v>0</v>
      </c>
      <c r="N102" s="100">
        <f t="shared" si="16"/>
        <v>50</v>
      </c>
      <c r="O102" s="100">
        <f t="shared" si="17"/>
        <v>56</v>
      </c>
      <c r="P102" s="100"/>
      <c r="Q102" s="100"/>
    </row>
    <row r="103" spans="1:17" ht="12.75">
      <c r="A103" s="123">
        <v>96</v>
      </c>
      <c r="B103" s="124">
        <f t="shared" si="12"/>
      </c>
      <c r="C103" s="104">
        <f>IF(ISBLANK(D103),"",(VLOOKUP(D103,Minimes!$A$10:$D$109,3,FALSE))&amp;" ("&amp;(VLOOKUP(D103,Minimes!$A$10:$D$109,4,FALSE))&amp;")")</f>
      </c>
      <c r="D103" s="105"/>
      <c r="E103" s="111" t="str">
        <f>IF(COUNTIF($D$8:D103,D103)&gt;1,"Doublon"," ")</f>
        <v> </v>
      </c>
      <c r="G103" s="107">
        <f>Minimes!A105</f>
        <v>165</v>
      </c>
      <c r="H103" s="108"/>
      <c r="I103" s="109" t="str">
        <f t="shared" si="13"/>
        <v>Non attribué</v>
      </c>
      <c r="J103" s="100">
        <f>IF(Minimes!B105=0,1,0)</f>
        <v>1</v>
      </c>
      <c r="K103" s="100">
        <f>IF(Minimes!F105="X",0,5)</f>
        <v>5</v>
      </c>
      <c r="L103" s="100">
        <f t="shared" si="14"/>
        <v>6</v>
      </c>
      <c r="M103" s="100">
        <f t="shared" si="15"/>
        <v>0</v>
      </c>
      <c r="N103" s="100">
        <f t="shared" si="16"/>
        <v>50</v>
      </c>
      <c r="O103" s="100">
        <f t="shared" si="17"/>
        <v>56</v>
      </c>
      <c r="P103" s="100"/>
      <c r="Q103" s="100"/>
    </row>
    <row r="104" spans="1:17" ht="12.75">
      <c r="A104" s="123">
        <v>97</v>
      </c>
      <c r="B104" s="124">
        <f t="shared" si="12"/>
      </c>
      <c r="C104" s="104">
        <f>IF(ISBLANK(D104),"",(VLOOKUP(D104,Minimes!$A$10:$D$109,3,FALSE))&amp;" ("&amp;(VLOOKUP(D104,Minimes!$A$10:$D$109,4,FALSE))&amp;")")</f>
      </c>
      <c r="D104" s="105"/>
      <c r="E104" s="111" t="str">
        <f>IF(COUNTIF($D$8:D104,D104)&gt;1,"Doublon"," ")</f>
        <v> </v>
      </c>
      <c r="G104" s="107">
        <f>Minimes!A106</f>
        <v>166</v>
      </c>
      <c r="H104" s="108"/>
      <c r="I104" s="109" t="str">
        <f t="shared" si="13"/>
        <v>Non attribué</v>
      </c>
      <c r="J104" s="100">
        <f>IF(Minimes!B106=0,1,0)</f>
        <v>1</v>
      </c>
      <c r="K104" s="100">
        <f>IF(Minimes!F106="X",0,5)</f>
        <v>5</v>
      </c>
      <c r="L104" s="100">
        <f>J104+K104</f>
        <v>6</v>
      </c>
      <c r="M104" s="100">
        <f t="shared" si="15"/>
        <v>0</v>
      </c>
      <c r="N104" s="100">
        <f>IF(M104=10,COUNTIF($D$8:$D$107,G104),50)</f>
        <v>50</v>
      </c>
      <c r="O104" s="100">
        <f>L104+M104+N104</f>
        <v>56</v>
      </c>
      <c r="P104" s="100"/>
      <c r="Q104" s="100"/>
    </row>
    <row r="105" spans="1:17" ht="12.75">
      <c r="A105" s="123">
        <v>98</v>
      </c>
      <c r="B105" s="124">
        <f t="shared" si="12"/>
      </c>
      <c r="C105" s="104">
        <f>IF(ISBLANK(D105),"",(VLOOKUP(D105,Minimes!$A$10:$D$109,3,FALSE))&amp;" ("&amp;(VLOOKUP(D105,Minimes!$A$10:$D$109,4,FALSE))&amp;")")</f>
      </c>
      <c r="D105" s="105"/>
      <c r="E105" s="111" t="str">
        <f>IF(COUNTIF($D$8:D105,D105)&gt;1,"Doublon"," ")</f>
        <v> </v>
      </c>
      <c r="G105" s="107">
        <f>Minimes!A107</f>
        <v>167</v>
      </c>
      <c r="H105" s="108"/>
      <c r="I105" s="109" t="str">
        <f t="shared" si="13"/>
        <v>Non attribué</v>
      </c>
      <c r="J105" s="100">
        <f>IF(Minimes!B107=0,1,0)</f>
        <v>1</v>
      </c>
      <c r="K105" s="100">
        <f>IF(Minimes!F107="X",0,5)</f>
        <v>5</v>
      </c>
      <c r="L105" s="100">
        <f>J105+K105</f>
        <v>6</v>
      </c>
      <c r="M105" s="100">
        <f t="shared" si="15"/>
        <v>0</v>
      </c>
      <c r="N105" s="100">
        <f>IF(M105=10,COUNTIF($D$8:$D$107,G105),50)</f>
        <v>50</v>
      </c>
      <c r="O105" s="100">
        <f>L105+M105+N105</f>
        <v>56</v>
      </c>
      <c r="P105" s="100"/>
      <c r="Q105" s="100"/>
    </row>
    <row r="106" spans="1:17" ht="12.75">
      <c r="A106" s="123">
        <v>99</v>
      </c>
      <c r="B106" s="124">
        <f t="shared" si="12"/>
      </c>
      <c r="C106" s="104">
        <f>IF(ISBLANK(D106),"",(VLOOKUP(D106,Minimes!$A$10:$D$109,3,FALSE))&amp;" ("&amp;(VLOOKUP(D106,Minimes!$A$10:$D$109,4,FALSE))&amp;")")</f>
      </c>
      <c r="D106" s="105"/>
      <c r="E106" s="111" t="str">
        <f>IF(COUNTIF($D$8:D106,D106)&gt;1,"Doublon"," ")</f>
        <v> </v>
      </c>
      <c r="G106" s="107">
        <f>Minimes!A108</f>
        <v>168</v>
      </c>
      <c r="H106" s="108"/>
      <c r="I106" s="109" t="str">
        <f t="shared" si="13"/>
        <v>Non attribué</v>
      </c>
      <c r="J106" s="100">
        <f>IF(Minimes!B108=0,1,0)</f>
        <v>1</v>
      </c>
      <c r="K106" s="100">
        <f>IF(Minimes!F108="X",0,5)</f>
        <v>5</v>
      </c>
      <c r="L106" s="100">
        <f>J106+K106</f>
        <v>6</v>
      </c>
      <c r="M106" s="100">
        <f t="shared" si="15"/>
        <v>0</v>
      </c>
      <c r="N106" s="100">
        <f>IF(M106=10,COUNTIF($D$8:$D$107,G106),50)</f>
        <v>50</v>
      </c>
      <c r="O106" s="100">
        <f>L106+M106+N106</f>
        <v>56</v>
      </c>
      <c r="P106" s="100"/>
      <c r="Q106" s="100"/>
    </row>
    <row r="107" spans="1:17" ht="12.75">
      <c r="A107" s="125">
        <v>100</v>
      </c>
      <c r="B107" s="124">
        <f t="shared" si="12"/>
      </c>
      <c r="C107" s="104">
        <f>IF(ISBLANK(D107),"",(VLOOKUP(D107,Minimes!$A$10:$D$109,3,FALSE))&amp;" ("&amp;(VLOOKUP(D107,Minimes!$A$10:$D$109,4,FALSE))&amp;")")</f>
      </c>
      <c r="D107" s="114"/>
      <c r="E107" s="111" t="str">
        <f>IF(COUNTIF($D$8:D107,D107)&gt;1,"Doublon"," ")</f>
        <v> </v>
      </c>
      <c r="G107" s="107">
        <f>Minimes!A109</f>
        <v>169</v>
      </c>
      <c r="H107" s="108"/>
      <c r="I107" s="109" t="str">
        <f t="shared" si="13"/>
        <v>Non attribué</v>
      </c>
      <c r="J107" s="100">
        <f>IF(Minimes!B109=0,1,0)</f>
        <v>1</v>
      </c>
      <c r="K107" s="100">
        <f>IF(Minimes!F109="X",0,5)</f>
        <v>5</v>
      </c>
      <c r="L107" s="100">
        <f>J107+K107</f>
        <v>6</v>
      </c>
      <c r="M107" s="100">
        <f t="shared" si="15"/>
        <v>0</v>
      </c>
      <c r="N107" s="100">
        <f>IF(M107=10,COUNTIF($D$8:$D$107,G107),50)</f>
        <v>50</v>
      </c>
      <c r="O107" s="100">
        <f>L107+M107+N107</f>
        <v>56</v>
      </c>
      <c r="P107" s="100"/>
      <c r="Q107" s="100"/>
    </row>
  </sheetData>
  <sheetProtection selectLockedCells="1" selectUnlockedCells="1"/>
  <mergeCells count="4">
    <mergeCell ref="B1:C1"/>
    <mergeCell ref="B2:C2"/>
    <mergeCell ref="B3:C3"/>
    <mergeCell ref="A5:C5"/>
  </mergeCells>
  <printOptions/>
  <pageMargins left="0.7086614173228347" right="0.7086614173228347" top="1.2598425196850394" bottom="0.7480314960629921" header="0.5118110236220472" footer="0.5118110236220472"/>
  <pageSetup fitToHeight="0" fitToWidth="1" horizontalDpi="300" verticalDpi="3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R111"/>
  <sheetViews>
    <sheetView zoomScalePageLayoutView="0" workbookViewId="0" topLeftCell="A16">
      <selection activeCell="A12" sqref="A12"/>
    </sheetView>
  </sheetViews>
  <sheetFormatPr defaultColWidth="11.421875" defaultRowHeight="12.75"/>
  <cols>
    <col min="1" max="1" width="7.7109375" style="126" customWidth="1"/>
    <col min="2" max="3" width="30.7109375" style="126" customWidth="1"/>
    <col min="4" max="4" width="2.7109375" style="126" customWidth="1"/>
    <col min="5" max="5" width="7.7109375" style="126" customWidth="1"/>
    <col min="6" max="7" width="30.7109375" style="126" customWidth="1"/>
    <col min="8" max="16384" width="11.421875" style="126" customWidth="1"/>
  </cols>
  <sheetData>
    <row r="1" spans="1:18" ht="12.75" customHeight="1">
      <c r="A1" s="156" t="s">
        <v>244</v>
      </c>
      <c r="B1" s="156"/>
      <c r="C1" s="157" t="str">
        <f>infos_course!B2</f>
        <v>VOVES</v>
      </c>
      <c r="D1" s="157"/>
      <c r="E1" s="157"/>
      <c r="F1" s="157"/>
      <c r="G1" s="157"/>
      <c r="I1" s="127" t="s">
        <v>2</v>
      </c>
      <c r="J1" s="157" t="str">
        <f>infos_course!B2</f>
        <v>VOVES</v>
      </c>
      <c r="K1" s="157"/>
      <c r="L1" s="157"/>
      <c r="M1" s="157"/>
      <c r="N1" s="157"/>
      <c r="O1" s="157"/>
      <c r="P1" s="157"/>
      <c r="Q1" s="157"/>
      <c r="R1" s="157"/>
    </row>
    <row r="2" spans="1:18" ht="12.75" customHeight="1">
      <c r="A2" s="156" t="s">
        <v>245</v>
      </c>
      <c r="B2" s="156"/>
      <c r="C2" s="158" t="str">
        <f>infos_course!B3</f>
        <v>A C VOVES</v>
      </c>
      <c r="D2" s="158"/>
      <c r="E2" s="158"/>
      <c r="F2" s="158"/>
      <c r="G2" s="158"/>
      <c r="I2" s="127" t="s">
        <v>4</v>
      </c>
      <c r="J2" s="158" t="str">
        <f>infos_course!B3</f>
        <v>A C VOVES</v>
      </c>
      <c r="K2" s="158"/>
      <c r="L2" s="158"/>
      <c r="M2" s="158"/>
      <c r="N2" s="158"/>
      <c r="O2" s="158"/>
      <c r="P2" s="158"/>
      <c r="Q2" s="158"/>
      <c r="R2" s="158"/>
    </row>
    <row r="3" spans="1:18" ht="12.75" customHeight="1">
      <c r="A3" s="156" t="s">
        <v>246</v>
      </c>
      <c r="B3" s="156"/>
      <c r="C3" s="159">
        <f>infos_course!B4</f>
        <v>0</v>
      </c>
      <c r="D3" s="159"/>
      <c r="E3" s="159"/>
      <c r="F3" s="159"/>
      <c r="G3" s="159"/>
      <c r="I3" s="127" t="s">
        <v>7</v>
      </c>
      <c r="J3" s="159">
        <f>infos_course!B4</f>
        <v>0</v>
      </c>
      <c r="K3" s="159"/>
      <c r="L3" s="159"/>
      <c r="M3" s="159"/>
      <c r="N3" s="159"/>
      <c r="O3" s="159"/>
      <c r="P3" s="159"/>
      <c r="Q3" s="159"/>
      <c r="R3" s="159"/>
    </row>
    <row r="4" spans="1:18" ht="12.75" customHeight="1">
      <c r="A4" s="160" t="s">
        <v>247</v>
      </c>
      <c r="B4" s="160"/>
      <c r="C4" s="161">
        <f>infos_course!B9</f>
        <v>0</v>
      </c>
      <c r="D4" s="161"/>
      <c r="E4" s="161"/>
      <c r="F4" s="161"/>
      <c r="G4" s="161"/>
      <c r="I4" s="128" t="s">
        <v>248</v>
      </c>
      <c r="J4" s="161">
        <f>infos_course!B9</f>
        <v>0</v>
      </c>
      <c r="K4" s="161"/>
      <c r="L4" s="161"/>
      <c r="M4" s="161"/>
      <c r="N4" s="161"/>
      <c r="O4" s="161"/>
      <c r="P4" s="161"/>
      <c r="Q4" s="161"/>
      <c r="R4" s="161"/>
    </row>
    <row r="5" spans="1:18" ht="12.75">
      <c r="A5" s="129"/>
      <c r="B5" s="130"/>
      <c r="C5" s="131"/>
      <c r="D5" s="131"/>
      <c r="E5" s="131"/>
      <c r="F5" s="131"/>
      <c r="G5" s="131"/>
      <c r="I5" s="129"/>
      <c r="J5" s="130"/>
      <c r="K5" s="131"/>
      <c r="L5" s="129"/>
      <c r="M5" s="129"/>
      <c r="N5" s="129"/>
      <c r="O5" s="129"/>
      <c r="P5" s="129"/>
      <c r="Q5" s="129"/>
      <c r="R5" s="129"/>
    </row>
    <row r="6" spans="1:18" ht="15.75" customHeight="1">
      <c r="A6" s="162" t="str">
        <f>"Liste des partants "&amp;1ere!A6</f>
        <v>Liste des partants 1ère catégorie</v>
      </c>
      <c r="B6" s="162"/>
      <c r="C6" s="162"/>
      <c r="D6" s="162"/>
      <c r="E6" s="162"/>
      <c r="F6" s="162"/>
      <c r="G6" s="162"/>
      <c r="I6" s="162" t="str">
        <f>"Grille de course "&amp;1ere!A6</f>
        <v>Grille de course 1ère catégorie</v>
      </c>
      <c r="J6" s="162"/>
      <c r="K6" s="162"/>
      <c r="L6" s="162"/>
      <c r="M6" s="162"/>
      <c r="N6" s="162"/>
      <c r="O6" s="162"/>
      <c r="P6" s="162"/>
      <c r="Q6" s="162"/>
      <c r="R6" s="162"/>
    </row>
    <row r="7" ht="6" customHeight="1"/>
    <row r="8" spans="4:18" ht="12.75">
      <c r="D8" s="132"/>
      <c r="E8" s="132"/>
      <c r="F8" s="133" t="s">
        <v>249</v>
      </c>
      <c r="G8" s="132">
        <f>infos_course!C9</f>
        <v>0</v>
      </c>
      <c r="J8" s="133"/>
      <c r="K8" s="132"/>
      <c r="P8" s="163" t="s">
        <v>250</v>
      </c>
      <c r="Q8" s="163"/>
      <c r="R8" s="134">
        <f>infos_course!C9</f>
        <v>0</v>
      </c>
    </row>
    <row r="9" ht="6" customHeight="1"/>
    <row r="10" spans="9:18" ht="15.75" customHeight="1">
      <c r="I10" s="135" t="e">
        <f>1ere!#REF!</f>
        <v>#REF!</v>
      </c>
      <c r="J10" s="135">
        <f>1ere!A10</f>
        <v>1</v>
      </c>
      <c r="K10" s="135">
        <f>1ere!A11</f>
        <v>2</v>
      </c>
      <c r="L10" s="135">
        <f>1ere!A12</f>
        <v>3</v>
      </c>
      <c r="M10" s="135">
        <f>1ere!A13</f>
        <v>4</v>
      </c>
      <c r="N10" s="135">
        <f>1ere!A14</f>
        <v>5</v>
      </c>
      <c r="O10" s="135">
        <f>1ere!A15</f>
        <v>6</v>
      </c>
      <c r="P10" s="135">
        <f>1ere!A16</f>
        <v>7</v>
      </c>
      <c r="Q10" s="135">
        <f>1ere!A17</f>
        <v>8</v>
      </c>
      <c r="R10" s="135">
        <f>1ere!A18</f>
        <v>9</v>
      </c>
    </row>
    <row r="11" spans="1:18" ht="12.75">
      <c r="A11" s="136" t="s">
        <v>43</v>
      </c>
      <c r="B11" s="136" t="s">
        <v>44</v>
      </c>
      <c r="C11" s="136" t="s">
        <v>4</v>
      </c>
      <c r="D11" s="137"/>
      <c r="E11" s="136" t="s">
        <v>43</v>
      </c>
      <c r="F11" s="136" t="s">
        <v>44</v>
      </c>
      <c r="G11" s="136" t="s">
        <v>4</v>
      </c>
      <c r="I11" s="164" t="e">
        <f>IF(1ere!#REF!=0,0,IF(1ere!#REF!="X"," ","NP"))</f>
        <v>#REF!</v>
      </c>
      <c r="J11" s="165" t="str">
        <f>IF(1ere!$B10=0,0,IF(1ere!$F10="X"," ","NP"))</f>
        <v>NP</v>
      </c>
      <c r="K11" s="165" t="str">
        <f>IF(1ere!$B11=0,0,IF(1ere!$F11="X"," ","NP"))</f>
        <v>NP</v>
      </c>
      <c r="L11" s="165" t="str">
        <f>IF(1ere!$B12=0,0,IF(1ere!$F12="X"," ","NP"))</f>
        <v>NP</v>
      </c>
      <c r="M11" s="165" t="str">
        <f>IF(1ere!$B13=0,0,IF(1ere!$F13="X"," ","NP"))</f>
        <v>NP</v>
      </c>
      <c r="N11" s="165" t="str">
        <f>IF(1ere!$B14=0,0,IF(1ere!$F14="X"," ","NP"))</f>
        <v>NP</v>
      </c>
      <c r="O11" s="165" t="str">
        <f>IF(1ere!$B15=0,0,IF(1ere!$F15="X"," ","NP"))</f>
        <v>NP</v>
      </c>
      <c r="P11" s="165" t="str">
        <f>IF(1ere!$B16=0,0,IF(1ere!$F16="X"," ","NP"))</f>
        <v>NP</v>
      </c>
      <c r="Q11" s="165" t="str">
        <f>IF(1ere!$B17=0,0,IF(1ere!$F17="X"," ","NP"))</f>
        <v>NP</v>
      </c>
      <c r="R11" s="165" t="str">
        <f>IF(1ere!$B18=0,0,IF(1ere!$F18="X"," ","NP"))</f>
        <v>NP</v>
      </c>
    </row>
    <row r="12" spans="1:18" ht="13.5">
      <c r="A12" s="138" t="e">
        <f>IF(1ere!#REF!=0," ",1ere!#REF!)</f>
        <v>#REF!</v>
      </c>
      <c r="B12" s="138" t="e">
        <f>IF(A12=" "," ",IF(1ere!#REF!="X",1ere!#REF!,"Non Partant ("&amp;1ere!#REF!&amp;")"))</f>
        <v>#REF!</v>
      </c>
      <c r="C12" s="138" t="e">
        <f>IF(1ere!#REF!="X",1ere!#REF!," ")</f>
        <v>#REF!</v>
      </c>
      <c r="D12" s="139"/>
      <c r="E12" s="139" t="str">
        <f>IF(1ere!B59=0," ",1ere!A59)</f>
        <v> </v>
      </c>
      <c r="F12" s="139" t="str">
        <f>IF(E12=" "," ",IF(1ere!F59="X",1ere!B59,"Non Partant ("&amp;1ere!B59&amp;")"))</f>
        <v> </v>
      </c>
      <c r="G12" s="139" t="str">
        <f>IF(1ere!F59="X",1ere!C59," ")</f>
        <v> </v>
      </c>
      <c r="I12" s="164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18" ht="13.5">
      <c r="A13" s="139">
        <f>IF(1ere!B10=0," ",1ere!A10)</f>
        <v>1</v>
      </c>
      <c r="B13" s="140" t="str">
        <f>IF(A13=" "," ",IF(1ere!F10="X",1ere!B10,"Non Partant ("&amp;1ere!B10&amp;")"))</f>
        <v>Non Partant (GILLAIN FRANCIS)</v>
      </c>
      <c r="C13" s="139" t="str">
        <f>IF(1ere!F10="X",1ere!C10," ")</f>
        <v> </v>
      </c>
      <c r="D13" s="139"/>
      <c r="E13" s="138" t="str">
        <f>IF(1ere!B60=0," ",1ere!A60)</f>
        <v> </v>
      </c>
      <c r="F13" s="138" t="str">
        <f>IF(E13=" "," ",IF(1ere!F60="X",1ere!B60,"Non Partant ("&amp;1ere!B60&amp;")"))</f>
        <v> </v>
      </c>
      <c r="G13" s="138" t="str">
        <f>IF(1ere!F60="X",1ere!C60," ")</f>
        <v> </v>
      </c>
      <c r="I13" s="164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18" ht="13.5">
      <c r="A14" s="138">
        <f>IF(1ere!B11=0," ",1ere!A11)</f>
        <v>2</v>
      </c>
      <c r="B14" s="138" t="str">
        <f>IF(A14=" "," ",IF(1ere!F11="X",1ere!B11,"Non Partant ("&amp;1ere!B11&amp;")"))</f>
        <v>Non Partant (LEBLEU REMY)</v>
      </c>
      <c r="C14" s="138" t="str">
        <f>IF(1ere!F11="X",1ere!C11," ")</f>
        <v> </v>
      </c>
      <c r="D14" s="139"/>
      <c r="E14" s="139" t="str">
        <f>IF(1ere!B61=0," ",1ere!A61)</f>
        <v> </v>
      </c>
      <c r="F14" s="139" t="str">
        <f>IF(E14=" "," ",IF(1ere!F61="X",1ere!B61,"Non Partant ("&amp;1ere!B61&amp;")"))</f>
        <v> </v>
      </c>
      <c r="G14" s="139" t="str">
        <f>IF(1ere!F61="X",1ere!C61," ")</f>
        <v> </v>
      </c>
      <c r="I14" s="164"/>
      <c r="J14" s="165"/>
      <c r="K14" s="165"/>
      <c r="L14" s="165"/>
      <c r="M14" s="165"/>
      <c r="N14" s="165"/>
      <c r="O14" s="165"/>
      <c r="P14" s="165"/>
      <c r="Q14" s="165"/>
      <c r="R14" s="165"/>
    </row>
    <row r="15" spans="1:18" ht="13.5">
      <c r="A15" s="139">
        <f>IF(1ere!B12=0," ",1ere!A12)</f>
        <v>3</v>
      </c>
      <c r="B15" s="140" t="str">
        <f>IF(A15=" "," ",IF(1ere!F12="X",1ere!B12,"Non Partant ("&amp;1ere!B12&amp;")"))</f>
        <v>Non Partant (LEGENDRE BERTRAND)</v>
      </c>
      <c r="C15" s="139" t="str">
        <f>IF(1ere!F12="X",1ere!C12," ")</f>
        <v> </v>
      </c>
      <c r="D15" s="139"/>
      <c r="E15" s="138" t="str">
        <f>IF(1ere!B62=0," ",1ere!A62)</f>
        <v> </v>
      </c>
      <c r="F15" s="138" t="str">
        <f>IF(E15=" "," ",IF(1ere!F62="X",1ere!B62,"Non Partant ("&amp;1ere!B62&amp;")"))</f>
        <v> </v>
      </c>
      <c r="G15" s="138" t="str">
        <f>IF(1ere!F62="X",1ere!C62," ")</f>
        <v> </v>
      </c>
      <c r="I15" s="164"/>
      <c r="J15" s="165"/>
      <c r="K15" s="165"/>
      <c r="L15" s="165"/>
      <c r="M15" s="165"/>
      <c r="N15" s="165"/>
      <c r="O15" s="165"/>
      <c r="P15" s="165"/>
      <c r="Q15" s="165"/>
      <c r="R15" s="165"/>
    </row>
    <row r="16" spans="1:18" ht="13.5">
      <c r="A16" s="138">
        <f>IF(1ere!B13=0," ",1ere!A13)</f>
        <v>4</v>
      </c>
      <c r="B16" s="138" t="str">
        <f>IF(A16=" "," ",IF(1ere!F13="X",1ere!B13,"Non Partant ("&amp;1ere!B13&amp;")"))</f>
        <v>Non Partant (LEROUX JULIEN)</v>
      </c>
      <c r="C16" s="138" t="str">
        <f>IF(1ere!F13="X",1ere!C13," ")</f>
        <v> </v>
      </c>
      <c r="D16" s="139"/>
      <c r="E16" s="139" t="str">
        <f>IF(1ere!B63=0," ",1ere!A63)</f>
        <v> </v>
      </c>
      <c r="F16" s="139" t="str">
        <f>IF(E16=" "," ",IF(1ere!F63="X",1ere!B63,"Non Partant ("&amp;1ere!B63&amp;")"))</f>
        <v> </v>
      </c>
      <c r="G16" s="139" t="str">
        <f>IF(1ere!F63="X",1ere!C63," ")</f>
        <v> </v>
      </c>
      <c r="I16" s="135">
        <f>1ere!A19</f>
        <v>10</v>
      </c>
      <c r="J16" s="135">
        <f>1ere!A20</f>
        <v>11</v>
      </c>
      <c r="K16" s="135">
        <f>1ere!A21</f>
        <v>12</v>
      </c>
      <c r="L16" s="135">
        <f>1ere!A22</f>
        <v>13</v>
      </c>
      <c r="M16" s="135">
        <f>1ere!A23</f>
        <v>14</v>
      </c>
      <c r="N16" s="135">
        <f>1ere!A24</f>
        <v>15</v>
      </c>
      <c r="O16" s="135">
        <f>1ere!A25</f>
        <v>16</v>
      </c>
      <c r="P16" s="135">
        <f>1ere!A26</f>
        <v>17</v>
      </c>
      <c r="Q16" s="135">
        <f>1ere!A27</f>
        <v>18</v>
      </c>
      <c r="R16" s="135">
        <f>1ere!A28</f>
        <v>19</v>
      </c>
    </row>
    <row r="17" spans="1:18" ht="13.5">
      <c r="A17" s="139">
        <f>IF(1ere!B14=0," ",1ere!A14)</f>
        <v>5</v>
      </c>
      <c r="B17" s="140" t="str">
        <f>IF(A17=" "," ",IF(1ere!F14="X",1ere!B14,"Non Partant ("&amp;1ere!B14&amp;")"))</f>
        <v>Non Partant (MARONI ANTHONY )</v>
      </c>
      <c r="C17" s="139" t="str">
        <f>IF(1ere!F14="X",1ere!C14," ")</f>
        <v> </v>
      </c>
      <c r="D17" s="139"/>
      <c r="E17" s="138" t="str">
        <f>IF(1ere!B64=0," ",1ere!A64)</f>
        <v> </v>
      </c>
      <c r="F17" s="138" t="str">
        <f>IF(E17=" "," ",IF(1ere!F64="X",1ere!B64,"Non Partant ("&amp;1ere!B64&amp;")"))</f>
        <v> </v>
      </c>
      <c r="G17" s="138" t="str">
        <f>IF(1ere!F64="X",1ere!C64," ")</f>
        <v> </v>
      </c>
      <c r="I17" s="165" t="str">
        <f>IF(1ere!$B19=0,0,IF(1ere!$F19="X"," ","NP"))</f>
        <v>NP</v>
      </c>
      <c r="J17" s="165" t="str">
        <f>IF(1ere!$B20=0,0,IF(1ere!$F20="X"," ","NP"))</f>
        <v>NP</v>
      </c>
      <c r="K17" s="165" t="str">
        <f>IF(1ere!$B21=0,0,IF(1ere!$F21="X"," ","NP"))</f>
        <v>NP</v>
      </c>
      <c r="L17" s="165">
        <f>IF(1ere!$B22=0,0,IF(1ere!$F22="X"," ","NP"))</f>
        <v>0</v>
      </c>
      <c r="M17" s="165">
        <f>IF(1ere!$B23=0,0,IF(1ere!$F23="X"," ","NP"))</f>
        <v>0</v>
      </c>
      <c r="N17" s="165">
        <f>IF(1ere!$B24=0,0,IF(1ere!$F24="X"," ","NP"))</f>
        <v>0</v>
      </c>
      <c r="O17" s="165">
        <f>IF(1ere!$B25=0,0,IF(1ere!$F25="X"," ","NP"))</f>
        <v>0</v>
      </c>
      <c r="P17" s="165">
        <f>IF(1ere!$B26=0,0,IF(1ere!$F26="X"," ","NP"))</f>
        <v>0</v>
      </c>
      <c r="Q17" s="165">
        <f>IF(1ere!$B27=0,0,IF(1ere!$F27="X"," ","NP"))</f>
        <v>0</v>
      </c>
      <c r="R17" s="165">
        <f>IF(1ere!$B28=0,0,IF(1ere!$F28="X"," ","NP"))</f>
        <v>0</v>
      </c>
    </row>
    <row r="18" spans="1:18" ht="13.5">
      <c r="A18" s="138">
        <f>IF(1ere!B15=0," ",1ere!A15)</f>
        <v>6</v>
      </c>
      <c r="B18" s="138" t="str">
        <f>IF(A18=" "," ",IF(1ere!F15="X",1ere!B15,"Non Partant ("&amp;1ere!B15&amp;")"))</f>
        <v>Non Partant (RIHET SEBASTIEN )</v>
      </c>
      <c r="C18" s="138" t="str">
        <f>IF(1ere!F15="X",1ere!C15," ")</f>
        <v> </v>
      </c>
      <c r="D18" s="139"/>
      <c r="E18" s="139" t="str">
        <f>IF(1ere!B65=0," ",1ere!A65)</f>
        <v> </v>
      </c>
      <c r="F18" s="139" t="str">
        <f>IF(E18=" "," ",IF(1ere!F65="X",1ere!B65,"Non Partant ("&amp;1ere!B65&amp;")"))</f>
        <v> </v>
      </c>
      <c r="G18" s="139" t="str">
        <f>IF(1ere!F65="X",1ere!C65," ")</f>
        <v> </v>
      </c>
      <c r="I18" s="165"/>
      <c r="J18" s="165"/>
      <c r="K18" s="165"/>
      <c r="L18" s="165"/>
      <c r="M18" s="165"/>
      <c r="N18" s="165"/>
      <c r="O18" s="165"/>
      <c r="P18" s="165"/>
      <c r="Q18" s="165"/>
      <c r="R18" s="165"/>
    </row>
    <row r="19" spans="1:18" ht="13.5">
      <c r="A19" s="139">
        <f>IF(1ere!B16=0," ",1ere!A16)</f>
        <v>7</v>
      </c>
      <c r="B19" s="140" t="str">
        <f>IF(A19=" "," ",IF(1ere!F16="X",1ere!B16,"Non Partant ("&amp;1ere!B16&amp;")"))</f>
        <v>Non Partant (STENGEL UGO)</v>
      </c>
      <c r="C19" s="139" t="str">
        <f>IF(1ere!F16="X",1ere!C16," ")</f>
        <v> </v>
      </c>
      <c r="D19" s="139"/>
      <c r="E19" s="138" t="str">
        <f>IF(1ere!B66=0," ",1ere!A66)</f>
        <v> </v>
      </c>
      <c r="F19" s="138" t="str">
        <f>IF(E19=" "," ",IF(1ere!F66="X",1ere!B66,"Non Partant ("&amp;1ere!B66&amp;")"))</f>
        <v> </v>
      </c>
      <c r="G19" s="138" t="str">
        <f>IF(1ere!F66="X",1ere!C66," ")</f>
        <v> </v>
      </c>
      <c r="I19" s="165"/>
      <c r="J19" s="165"/>
      <c r="K19" s="165"/>
      <c r="L19" s="165"/>
      <c r="M19" s="165"/>
      <c r="N19" s="165"/>
      <c r="O19" s="165"/>
      <c r="P19" s="165"/>
      <c r="Q19" s="165"/>
      <c r="R19" s="165"/>
    </row>
    <row r="20" spans="1:18" ht="13.5">
      <c r="A20" s="138">
        <f>IF(1ere!B17=0," ",1ere!A17)</f>
        <v>8</v>
      </c>
      <c r="B20" s="138" t="str">
        <f>IF(A20=" "," ",IF(1ere!F17="X",1ere!B17,"Non Partant ("&amp;1ere!B17&amp;")"))</f>
        <v>Non Partant (VIEUX OLIVIER)</v>
      </c>
      <c r="C20" s="138" t="str">
        <f>IF(1ere!F17="X",1ere!C17," ")</f>
        <v> </v>
      </c>
      <c r="D20" s="139"/>
      <c r="E20" s="139" t="str">
        <f>IF(1ere!B67=0," ",1ere!A67)</f>
        <v> </v>
      </c>
      <c r="F20" s="139" t="str">
        <f>IF(E20=" "," ",IF(1ere!F67="X",1ere!B67,"Non Partant ("&amp;1ere!B67&amp;")"))</f>
        <v> </v>
      </c>
      <c r="G20" s="139" t="str">
        <f>IF(1ere!F67="X",1ere!C67," ")</f>
        <v> </v>
      </c>
      <c r="I20" s="165"/>
      <c r="J20" s="165"/>
      <c r="K20" s="165"/>
      <c r="L20" s="165"/>
      <c r="M20" s="165"/>
      <c r="N20" s="165"/>
      <c r="O20" s="165"/>
      <c r="P20" s="165"/>
      <c r="Q20" s="165"/>
      <c r="R20" s="165"/>
    </row>
    <row r="21" spans="1:18" ht="13.5">
      <c r="A21" s="139">
        <f>IF(1ere!B18=0," ",1ere!A18)</f>
        <v>9</v>
      </c>
      <c r="B21" s="140" t="str">
        <f>IF(A21=" "," ",IF(1ere!F18="X",1ere!B18,"Non Partant ("&amp;1ere!B18&amp;")"))</f>
        <v>Non Partant (MENARD FREDERIC)</v>
      </c>
      <c r="C21" s="139" t="str">
        <f>IF(1ere!F18="X",1ere!C18," ")</f>
        <v> </v>
      </c>
      <c r="D21" s="139"/>
      <c r="E21" s="138" t="str">
        <f>IF(1ere!B68=0," ",1ere!A68)</f>
        <v> </v>
      </c>
      <c r="F21" s="138" t="str">
        <f>IF(E21=" "," ",IF(1ere!F68="X",1ere!B68,"Non Partant ("&amp;1ere!B68&amp;")"))</f>
        <v> </v>
      </c>
      <c r="G21" s="138" t="str">
        <f>IF(1ere!F68="X",1ere!C68," ")</f>
        <v> </v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</row>
    <row r="22" spans="1:18" ht="13.5">
      <c r="A22" s="138">
        <f>IF(1ere!B19=0," ",1ere!A19)</f>
        <v>10</v>
      </c>
      <c r="B22" s="138" t="str">
        <f>IF(A22=" "," ",IF(1ere!F19="X",1ere!B19,"Non Partant ("&amp;1ere!B19&amp;")"))</f>
        <v>Non Partant (PERIBOIS ANTHONY)</v>
      </c>
      <c r="C22" s="138" t="str">
        <f>IF(1ere!F19="X",1ere!C19," ")</f>
        <v> </v>
      </c>
      <c r="D22" s="139"/>
      <c r="E22" s="139" t="str">
        <f>IF(1ere!B69=0," ",1ere!A69)</f>
        <v> </v>
      </c>
      <c r="F22" s="139" t="str">
        <f>IF(E22=" "," ",IF(1ere!F69="X",1ere!B69,"Non Partant ("&amp;1ere!B69&amp;")"))</f>
        <v> </v>
      </c>
      <c r="G22" s="139" t="str">
        <f>IF(1ere!F69="X",1ere!C69," ")</f>
        <v> </v>
      </c>
      <c r="I22" s="135">
        <f>1ere!A29</f>
        <v>20</v>
      </c>
      <c r="J22" s="135">
        <f>1ere!A30</f>
        <v>21</v>
      </c>
      <c r="K22" s="135">
        <f>1ere!A31</f>
        <v>0</v>
      </c>
      <c r="L22" s="135">
        <f>1ere!A32</f>
        <v>0</v>
      </c>
      <c r="M22" s="135">
        <f>1ere!A33</f>
        <v>0</v>
      </c>
      <c r="N22" s="135">
        <f>1ere!A34</f>
        <v>0</v>
      </c>
      <c r="O22" s="135">
        <f>1ere!A35</f>
        <v>0</v>
      </c>
      <c r="P22" s="135">
        <f>1ere!A36</f>
        <v>0</v>
      </c>
      <c r="Q22" s="135">
        <f>1ere!A37</f>
        <v>0</v>
      </c>
      <c r="R22" s="135">
        <f>1ere!A38</f>
        <v>0</v>
      </c>
    </row>
    <row r="23" spans="1:18" ht="13.5">
      <c r="A23" s="139">
        <f>IF(1ere!B20=0," ",1ere!A20)</f>
        <v>11</v>
      </c>
      <c r="B23" s="140" t="str">
        <f>IF(A23=" "," ",IF(1ere!F20="X",1ere!B20,"Non Partant ("&amp;1ere!B20&amp;")"))</f>
        <v>Non Partant (BRILLOUET PIERRE)</v>
      </c>
      <c r="C23" s="139" t="str">
        <f>IF(1ere!F20="X",1ere!C20," ")</f>
        <v> </v>
      </c>
      <c r="D23" s="139"/>
      <c r="E23" s="138" t="str">
        <f>IF(1ere!B70=0," ",1ere!A70)</f>
        <v> </v>
      </c>
      <c r="F23" s="138" t="str">
        <f>IF(E23=" "," ",IF(1ere!F70="X",1ere!B70,"Non Partant ("&amp;1ere!B70&amp;")"))</f>
        <v> </v>
      </c>
      <c r="G23" s="138" t="str">
        <f>IF(1ere!F70="X",1ere!C70," ")</f>
        <v> </v>
      </c>
      <c r="I23" s="165">
        <f>IF(1ere!$B29=0,0,IF(1ere!$F29="X"," ","NP"))</f>
        <v>0</v>
      </c>
      <c r="J23" s="165">
        <f>IF(1ere!$B30=0,0,IF(1ere!$F30="X"," ","NP"))</f>
        <v>0</v>
      </c>
      <c r="K23" s="165">
        <f>IF(1ere!$B31=0,0,IF(1ere!$F31="X"," ","NP"))</f>
        <v>0</v>
      </c>
      <c r="L23" s="165">
        <f>IF(1ere!$B32=0,0,IF(1ere!$F32="X"," ","NP"))</f>
        <v>0</v>
      </c>
      <c r="M23" s="165">
        <f>IF(1ere!$B33=0,0,IF(1ere!$F33="X"," ","NP"))</f>
        <v>0</v>
      </c>
      <c r="N23" s="165">
        <f>IF(1ere!$B34=0,0,IF(1ere!$F34="X"," ","NP"))</f>
        <v>0</v>
      </c>
      <c r="O23" s="165">
        <f>IF(1ere!$B35=0,0,IF(1ere!$F35="X"," ","NP"))</f>
        <v>0</v>
      </c>
      <c r="P23" s="165">
        <f>IF(1ere!$B36=0,0,IF(1ere!$F36="X"," ","NP"))</f>
        <v>0</v>
      </c>
      <c r="Q23" s="165">
        <f>IF(1ere!$B37=0,0,IF(1ere!$F37="X"," ","NP"))</f>
        <v>0</v>
      </c>
      <c r="R23" s="165">
        <f>IF(1ere!$B38=0,0,IF(1ere!$F38="X"," ","NP"))</f>
        <v>0</v>
      </c>
    </row>
    <row r="24" spans="1:18" ht="13.5">
      <c r="A24" s="138">
        <f>IF(1ere!B21=0," ",1ere!A21)</f>
        <v>12</v>
      </c>
      <c r="B24" s="138" t="str">
        <f>IF(A24=" "," ",IF(1ere!F21="X",1ere!B21,"Non Partant ("&amp;1ere!B21&amp;")"))</f>
        <v>Non Partant (BRETON NICOLAS )</v>
      </c>
      <c r="C24" s="138" t="str">
        <f>IF(1ere!F21="X",1ere!C21," ")</f>
        <v> </v>
      </c>
      <c r="D24" s="139"/>
      <c r="E24" s="139" t="str">
        <f>IF(1ere!B71=0," ",1ere!A71)</f>
        <v> </v>
      </c>
      <c r="F24" s="139" t="str">
        <f>IF(E24=" "," ",IF(1ere!F71="X",1ere!B71,"Non Partant ("&amp;1ere!B71&amp;")"))</f>
        <v> </v>
      </c>
      <c r="G24" s="139" t="str">
        <f>IF(1ere!F71="X",1ere!C71," ")</f>
        <v> 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18" ht="13.5">
      <c r="A25" s="139" t="str">
        <f>IF(1ere!B22=0," ",1ere!A22)</f>
        <v> </v>
      </c>
      <c r="B25" s="140" t="str">
        <f>IF(A25=" "," ",IF(1ere!F22="X",1ere!B22,"Non Partant ("&amp;1ere!B22&amp;")"))</f>
        <v> </v>
      </c>
      <c r="C25" s="139" t="str">
        <f>IF(1ere!F22="X",1ere!C22," ")</f>
        <v> </v>
      </c>
      <c r="D25" s="139"/>
      <c r="E25" s="138" t="str">
        <f>IF(1ere!B72=0," ",1ere!A72)</f>
        <v> </v>
      </c>
      <c r="F25" s="138" t="str">
        <f>IF(E25=" "," ",IF(1ere!F72="X",1ere!B72,"Non Partant ("&amp;1ere!B72&amp;")"))</f>
        <v> </v>
      </c>
      <c r="G25" s="138" t="str">
        <f>IF(1ere!F72="X",1ere!C72," ")</f>
        <v> </v>
      </c>
      <c r="I25" s="165"/>
      <c r="J25" s="165"/>
      <c r="K25" s="165"/>
      <c r="L25" s="165"/>
      <c r="M25" s="165"/>
      <c r="N25" s="165"/>
      <c r="O25" s="165"/>
      <c r="P25" s="165"/>
      <c r="Q25" s="165"/>
      <c r="R25" s="165"/>
    </row>
    <row r="26" spans="1:18" ht="13.5">
      <c r="A26" s="138" t="str">
        <f>IF(1ere!B23=0," ",1ere!A23)</f>
        <v> </v>
      </c>
      <c r="B26" s="138" t="str">
        <f>IF(A26=" "," ",IF(1ere!F23="X",1ere!B23,"Non Partant ("&amp;1ere!B23&amp;")"))</f>
        <v> </v>
      </c>
      <c r="C26" s="138" t="str">
        <f>IF(1ere!F23="X",1ere!C23," ")</f>
        <v> </v>
      </c>
      <c r="D26" s="139"/>
      <c r="E26" s="139" t="str">
        <f>IF(1ere!B73=0," ",1ere!A73)</f>
        <v> </v>
      </c>
      <c r="F26" s="139" t="str">
        <f>IF(E26=" "," ",IF(1ere!F73="X",1ere!B73,"Non Partant ("&amp;1ere!B73&amp;")"))</f>
        <v> </v>
      </c>
      <c r="G26" s="139" t="str">
        <f>IF(1ere!F73="X",1ere!C73," ")</f>
        <v> 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</row>
    <row r="27" spans="1:18" ht="13.5">
      <c r="A27" s="139" t="str">
        <f>IF(1ere!B24=0," ",1ere!A24)</f>
        <v> </v>
      </c>
      <c r="B27" s="140" t="str">
        <f>IF(A27=" "," ",IF(1ere!F24="X",1ere!B24,"Non Partant ("&amp;1ere!B24&amp;")"))</f>
        <v> </v>
      </c>
      <c r="C27" s="139" t="str">
        <f>IF(1ere!F24="X",1ere!C24," ")</f>
        <v> </v>
      </c>
      <c r="D27" s="139"/>
      <c r="E27" s="138" t="str">
        <f>IF(1ere!B74=0," ",1ere!A74)</f>
        <v> </v>
      </c>
      <c r="F27" s="138" t="str">
        <f>IF(E27=" "," ",IF(1ere!F74="X",1ere!B74,"Non Partant ("&amp;1ere!B74&amp;")"))</f>
        <v> </v>
      </c>
      <c r="G27" s="138" t="str">
        <f>IF(1ere!F74="X",1ere!C74," ")</f>
        <v> </v>
      </c>
      <c r="I27" s="165"/>
      <c r="J27" s="165"/>
      <c r="K27" s="165"/>
      <c r="L27" s="165"/>
      <c r="M27" s="165"/>
      <c r="N27" s="165"/>
      <c r="O27" s="165"/>
      <c r="P27" s="165"/>
      <c r="Q27" s="165"/>
      <c r="R27" s="165"/>
    </row>
    <row r="28" spans="1:18" ht="13.5">
      <c r="A28" s="138" t="str">
        <f>IF(1ere!B25=0," ",1ere!A25)</f>
        <v> </v>
      </c>
      <c r="B28" s="138" t="str">
        <f>IF(A28=" "," ",IF(1ere!F25="X",1ere!B25,"Non Partant ("&amp;1ere!B25&amp;")"))</f>
        <v> </v>
      </c>
      <c r="C28" s="138" t="str">
        <f>IF(1ere!F25="X",1ere!C25," ")</f>
        <v> </v>
      </c>
      <c r="D28" s="139"/>
      <c r="E28" s="139" t="str">
        <f>IF(1ere!B75=0," ",1ere!A75)</f>
        <v> </v>
      </c>
      <c r="F28" s="139" t="str">
        <f>IF(E28=" "," ",IF(1ere!F75="X",1ere!B75,"Non Partant ("&amp;1ere!B75&amp;")"))</f>
        <v> </v>
      </c>
      <c r="G28" s="139" t="str">
        <f>IF(1ere!F75="X",1ere!C75," ")</f>
        <v> </v>
      </c>
      <c r="I28" s="135">
        <f>1ere!A39</f>
        <v>0</v>
      </c>
      <c r="J28" s="135">
        <f>1ere!A40</f>
        <v>0</v>
      </c>
      <c r="K28" s="135">
        <f>1ere!A41</f>
        <v>0</v>
      </c>
      <c r="L28" s="135">
        <f>1ere!A42</f>
        <v>0</v>
      </c>
      <c r="M28" s="135">
        <f>1ere!A43</f>
        <v>0</v>
      </c>
      <c r="N28" s="135">
        <f>1ere!A44</f>
        <v>0</v>
      </c>
      <c r="O28" s="135">
        <f>1ere!A45</f>
        <v>0</v>
      </c>
      <c r="P28" s="135">
        <f>1ere!A46</f>
        <v>0</v>
      </c>
      <c r="Q28" s="135">
        <f>1ere!A47</f>
        <v>0</v>
      </c>
      <c r="R28" s="135">
        <f>1ere!A48</f>
        <v>0</v>
      </c>
    </row>
    <row r="29" spans="1:18" ht="13.5">
      <c r="A29" s="139" t="str">
        <f>IF(1ere!B26=0," ",1ere!A26)</f>
        <v> </v>
      </c>
      <c r="B29" s="140" t="str">
        <f>IF(A29=" "," ",IF(1ere!F26="X",1ere!B26,"Non Partant ("&amp;1ere!B26&amp;")"))</f>
        <v> </v>
      </c>
      <c r="C29" s="139" t="str">
        <f>IF(1ere!F26="X",1ere!C26," ")</f>
        <v> </v>
      </c>
      <c r="D29" s="139"/>
      <c r="E29" s="138" t="str">
        <f>IF(1ere!B76=0," ",1ere!A76)</f>
        <v> </v>
      </c>
      <c r="F29" s="138" t="str">
        <f>IF(E29=" "," ",IF(1ere!F76="X",1ere!B76,"Non Partant ("&amp;1ere!B76&amp;")"))</f>
        <v> </v>
      </c>
      <c r="G29" s="138" t="str">
        <f>IF(1ere!F76="X",1ere!C76," ")</f>
        <v> </v>
      </c>
      <c r="I29" s="165">
        <f>IF(1ere!$B39=0,0,IF(1ere!$F39="X"," ","NP"))</f>
        <v>0</v>
      </c>
      <c r="J29" s="165">
        <f>IF(1ere!$B40=0,0,IF(1ere!$F40="X"," ","NP"))</f>
        <v>0</v>
      </c>
      <c r="K29" s="165">
        <f>IF(1ere!$B41=0,0,IF(1ere!$F41="X"," ","NP"))</f>
        <v>0</v>
      </c>
      <c r="L29" s="165">
        <f>IF(1ere!$B42=0,0,IF(1ere!$F42="X"," ","NP"))</f>
        <v>0</v>
      </c>
      <c r="M29" s="165">
        <f>IF(1ere!$B43=0,0,IF(1ere!$F43="X"," ","NP"))</f>
        <v>0</v>
      </c>
      <c r="N29" s="165">
        <f>IF(1ere!$B44=0,0,IF(1ere!$F44="X"," ","NP"))</f>
        <v>0</v>
      </c>
      <c r="O29" s="165">
        <f>IF(1ere!$B45=0,0,IF(1ere!$F45="X"," ","NP"))</f>
        <v>0</v>
      </c>
      <c r="P29" s="165">
        <f>IF(1ere!$B46=0,0,IF(1ere!$F46="X"," ","NP"))</f>
        <v>0</v>
      </c>
      <c r="Q29" s="165">
        <f>IF(1ere!$B47=0,0,IF(1ere!$F47="X"," ","NP"))</f>
        <v>0</v>
      </c>
      <c r="R29" s="165">
        <f>IF(1ere!$B48=0,0,IF(1ere!$F48="X"," ","NP"))</f>
        <v>0</v>
      </c>
    </row>
    <row r="30" spans="1:18" ht="13.5">
      <c r="A30" s="138" t="str">
        <f>IF(1ere!B27=0," ",1ere!A27)</f>
        <v> </v>
      </c>
      <c r="B30" s="138" t="str">
        <f>IF(A30=" "," ",IF(1ere!F27="X",1ere!B27,"Non Partant ("&amp;1ere!B27&amp;")"))</f>
        <v> </v>
      </c>
      <c r="C30" s="138" t="str">
        <f>IF(1ere!F27="X",1ere!C27," ")</f>
        <v> </v>
      </c>
      <c r="D30" s="139"/>
      <c r="E30" s="139" t="str">
        <f>IF(1ere!B77=0," ",1ere!A77)</f>
        <v> </v>
      </c>
      <c r="F30" s="140" t="str">
        <f>IF(E30=" "," ",IF(1ere!F77="X",1ere!B77,"Non Partant ("&amp;1ere!B77&amp;")"))</f>
        <v> </v>
      </c>
      <c r="G30" s="139" t="str">
        <f>IF(1ere!F77="X",1ere!C77," ")</f>
        <v> 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</row>
    <row r="31" spans="1:18" ht="13.5">
      <c r="A31" s="139" t="str">
        <f>IF(1ere!B28=0," ",1ere!A28)</f>
        <v> </v>
      </c>
      <c r="B31" s="140" t="str">
        <f>IF(A31=" "," ",IF(1ere!F28="X",1ere!B28,"Non Partant ("&amp;1ere!B28&amp;")"))</f>
        <v> </v>
      </c>
      <c r="C31" s="139" t="str">
        <f>IF(1ere!F28="X",1ere!C28," ")</f>
        <v> </v>
      </c>
      <c r="D31" s="139"/>
      <c r="E31" s="138" t="str">
        <f>IF(1ere!B78=0," ",1ere!A78)</f>
        <v> </v>
      </c>
      <c r="F31" s="138" t="str">
        <f>IF(E31=" "," ",IF(1ere!F78="X",1ere!B78,"Non Partant ("&amp;1ere!B78&amp;")"))</f>
        <v> </v>
      </c>
      <c r="G31" s="138" t="str">
        <f>IF(1ere!F78="X",1ere!C78," ")</f>
        <v> </v>
      </c>
      <c r="I31" s="165"/>
      <c r="J31" s="165"/>
      <c r="K31" s="165"/>
      <c r="L31" s="165"/>
      <c r="M31" s="165"/>
      <c r="N31" s="165"/>
      <c r="O31" s="165"/>
      <c r="P31" s="165"/>
      <c r="Q31" s="165"/>
      <c r="R31" s="165"/>
    </row>
    <row r="32" spans="1:18" ht="13.5">
      <c r="A32" s="138" t="str">
        <f>IF(1ere!B29=0," ",1ere!A29)</f>
        <v> </v>
      </c>
      <c r="B32" s="138" t="str">
        <f>IF(A32=" "," ",IF(1ere!F29="X",1ere!B29,"Non Partant ("&amp;1ere!B29&amp;")"))</f>
        <v> </v>
      </c>
      <c r="C32" s="138" t="str">
        <f>IF(1ere!F29="X",1ere!C29," ")</f>
        <v> </v>
      </c>
      <c r="D32" s="139"/>
      <c r="E32" s="139" t="str">
        <f>IF(1ere!B79=0," ",1ere!A79)</f>
        <v> </v>
      </c>
      <c r="F32" s="139" t="str">
        <f>IF(E32=" "," ",IF(1ere!F79="X",1ere!B79,"Non Partant ("&amp;1ere!B79&amp;")"))</f>
        <v> </v>
      </c>
      <c r="G32" s="139" t="str">
        <f>IF(1ere!F79="X",1ere!C79," ")</f>
        <v> </v>
      </c>
      <c r="I32" s="165"/>
      <c r="J32" s="165"/>
      <c r="K32" s="165"/>
      <c r="L32" s="165"/>
      <c r="M32" s="165"/>
      <c r="N32" s="165"/>
      <c r="O32" s="165"/>
      <c r="P32" s="165"/>
      <c r="Q32" s="165"/>
      <c r="R32" s="165"/>
    </row>
    <row r="33" spans="1:18" ht="13.5">
      <c r="A33" s="139" t="str">
        <f>IF(1ere!B30=0," ",1ere!A30)</f>
        <v> </v>
      </c>
      <c r="B33" s="140" t="str">
        <f>IF(A33=" "," ",IF(1ere!F30="X",1ere!B30,"Non Partant ("&amp;1ere!B30&amp;")"))</f>
        <v> </v>
      </c>
      <c r="C33" s="139" t="str">
        <f>IF(1ere!F30="X",1ere!C30," ")</f>
        <v> </v>
      </c>
      <c r="D33" s="139"/>
      <c r="E33" s="138" t="str">
        <f>IF(1ere!B80=0," ",1ere!A80)</f>
        <v> </v>
      </c>
      <c r="F33" s="138" t="str">
        <f>IF(E33=" "," ",IF(1ere!F80="X",1ere!B80,"Non Partant ("&amp;1ere!B80&amp;")"))</f>
        <v> </v>
      </c>
      <c r="G33" s="138" t="str">
        <f>IF(1ere!F80="X",1ere!C80," ")</f>
        <v> 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</row>
    <row r="34" spans="1:18" ht="13.5">
      <c r="A34" s="138" t="str">
        <f>IF(1ere!B31=0," ",1ere!A31)</f>
        <v> </v>
      </c>
      <c r="B34" s="138" t="str">
        <f>IF(A34=" "," ",IF(1ere!F31="X",1ere!B31,"Non Partant ("&amp;1ere!B31&amp;")"))</f>
        <v> </v>
      </c>
      <c r="C34" s="138" t="str">
        <f>IF(1ere!F31="X",1ere!C31," ")</f>
        <v> </v>
      </c>
      <c r="D34" s="139"/>
      <c r="E34" s="139" t="str">
        <f>IF(1ere!B81=0," ",1ere!A81)</f>
        <v> </v>
      </c>
      <c r="F34" s="139" t="str">
        <f>IF(E34=" "," ",IF(1ere!F81="X",1ere!B81,"Non Partant ("&amp;1ere!B81&amp;")"))</f>
        <v> </v>
      </c>
      <c r="G34" s="139" t="str">
        <f>IF(1ere!F81="X",1ere!C81," ")</f>
        <v> </v>
      </c>
      <c r="I34" s="135">
        <f>1ere!A49</f>
        <v>0</v>
      </c>
      <c r="J34" s="135">
        <f>1ere!A50</f>
        <v>0</v>
      </c>
      <c r="K34" s="135">
        <f>1ere!A51</f>
        <v>0</v>
      </c>
      <c r="L34" s="135">
        <f>1ere!A52</f>
        <v>0</v>
      </c>
      <c r="M34" s="135">
        <f>1ere!A53</f>
        <v>0</v>
      </c>
      <c r="N34" s="135">
        <f>1ere!A54</f>
        <v>0</v>
      </c>
      <c r="O34" s="135">
        <f>1ere!A55</f>
        <v>0</v>
      </c>
      <c r="P34" s="135">
        <f>1ere!A56</f>
        <v>0</v>
      </c>
      <c r="Q34" s="135">
        <f>1ere!A57</f>
        <v>0</v>
      </c>
      <c r="R34" s="135">
        <f>1ere!A58</f>
        <v>0</v>
      </c>
    </row>
    <row r="35" spans="1:18" ht="13.5">
      <c r="A35" s="139" t="str">
        <f>IF(1ere!B32=0," ",1ere!A32)</f>
        <v> </v>
      </c>
      <c r="B35" s="140" t="str">
        <f>IF(A35=" "," ",IF(1ere!F32="X",1ere!B32,"Non Partant ("&amp;1ere!B32&amp;")"))</f>
        <v> </v>
      </c>
      <c r="C35" s="139" t="str">
        <f>IF(1ere!F32="X",1ere!C32," ")</f>
        <v> </v>
      </c>
      <c r="D35" s="139"/>
      <c r="E35" s="138" t="str">
        <f>IF(1ere!B82=0," ",1ere!A82)</f>
        <v> </v>
      </c>
      <c r="F35" s="138" t="str">
        <f>IF(E35=" "," ",IF(1ere!F82="X",1ere!B82,"Non Partant ("&amp;1ere!B82&amp;")"))</f>
        <v> </v>
      </c>
      <c r="G35" s="138" t="str">
        <f>IF(1ere!F82="X",1ere!C82," ")</f>
        <v> </v>
      </c>
      <c r="I35" s="165">
        <f>IF(1ere!$B49=0,0,IF(1ere!$F49="X"," ","NP"))</f>
        <v>0</v>
      </c>
      <c r="J35" s="165">
        <f>IF(1ere!$B50=0,0,IF(1ere!$F50="X"," ","NP"))</f>
        <v>0</v>
      </c>
      <c r="K35" s="165">
        <f>IF(1ere!$B51=0,0,IF(1ere!$F51="X"," ","NP"))</f>
        <v>0</v>
      </c>
      <c r="L35" s="165">
        <f>IF(1ere!$B52=0,0,IF(1ere!$F52="X"," ","NP"))</f>
        <v>0</v>
      </c>
      <c r="M35" s="165">
        <f>IF(1ere!$B53=0,0,IF(1ere!$F53="X"," ","NP"))</f>
        <v>0</v>
      </c>
      <c r="N35" s="165">
        <f>IF(1ere!$B54=0,0,IF(1ere!$F54="X"," ","NP"))</f>
        <v>0</v>
      </c>
      <c r="O35" s="165">
        <f>IF(1ere!$B55=0,0,IF(1ere!$F55="X"," ","NP"))</f>
        <v>0</v>
      </c>
      <c r="P35" s="165">
        <f>IF(1ere!$B56=0,0,IF(1ere!$F56="X"," ","NP"))</f>
        <v>0</v>
      </c>
      <c r="Q35" s="165">
        <f>IF(1ere!$B57=0,0,IF(1ere!$F57="X"," ","NP"))</f>
        <v>0</v>
      </c>
      <c r="R35" s="165">
        <f>IF(1ere!$B58=0,0,IF(1ere!$F58="X"," ","NP"))</f>
        <v>0</v>
      </c>
    </row>
    <row r="36" spans="1:18" ht="13.5">
      <c r="A36" s="138" t="str">
        <f>IF(1ere!B33=0," ",1ere!A33)</f>
        <v> </v>
      </c>
      <c r="B36" s="138" t="str">
        <f>IF(A36=" "," ",IF(1ere!F33="X",1ere!B33,"Non Partant ("&amp;1ere!B33&amp;")"))</f>
        <v> </v>
      </c>
      <c r="C36" s="138" t="str">
        <f>IF(1ere!F33="X",1ere!C33," ")</f>
        <v> </v>
      </c>
      <c r="D36" s="139"/>
      <c r="E36" s="139" t="str">
        <f>IF(1ere!B83=0," ",1ere!A83)</f>
        <v> </v>
      </c>
      <c r="F36" s="139" t="str">
        <f>IF(E36=" "," ",IF(1ere!F83="X",1ere!B83,"Non Partant ("&amp;1ere!B83&amp;")"))</f>
        <v> </v>
      </c>
      <c r="G36" s="139" t="str">
        <f>IF(1ere!F83="X",1ere!C83," ")</f>
        <v> </v>
      </c>
      <c r="I36" s="165"/>
      <c r="J36" s="165"/>
      <c r="K36" s="165"/>
      <c r="L36" s="165"/>
      <c r="M36" s="165"/>
      <c r="N36" s="165"/>
      <c r="O36" s="165"/>
      <c r="P36" s="165"/>
      <c r="Q36" s="165"/>
      <c r="R36" s="165"/>
    </row>
    <row r="37" spans="1:18" ht="13.5">
      <c r="A37" s="139" t="str">
        <f>IF(1ere!B34=0," ",1ere!A34)</f>
        <v> </v>
      </c>
      <c r="B37" s="140" t="str">
        <f>IF(A37=" "," ",IF(1ere!F34="X",1ere!B34,"Non Partant ("&amp;1ere!B34&amp;")"))</f>
        <v> </v>
      </c>
      <c r="C37" s="139" t="str">
        <f>IF(1ere!F34="X",1ere!C34," ")</f>
        <v> </v>
      </c>
      <c r="D37" s="139"/>
      <c r="E37" s="138" t="str">
        <f>IF(1ere!B84=0," ",1ere!A84)</f>
        <v> </v>
      </c>
      <c r="F37" s="138" t="str">
        <f>IF(E37=" "," ",IF(1ere!F84="X",1ere!B84,"Non Partant ("&amp;1ere!B84&amp;")"))</f>
        <v> </v>
      </c>
      <c r="G37" s="138" t="str">
        <f>IF(1ere!F84="X",1ere!C84," ")</f>
        <v> </v>
      </c>
      <c r="I37" s="165"/>
      <c r="J37" s="165"/>
      <c r="K37" s="165"/>
      <c r="L37" s="165"/>
      <c r="M37" s="165"/>
      <c r="N37" s="165"/>
      <c r="O37" s="165"/>
      <c r="P37" s="165"/>
      <c r="Q37" s="165"/>
      <c r="R37" s="165"/>
    </row>
    <row r="38" spans="1:18" ht="13.5">
      <c r="A38" s="138" t="str">
        <f>IF(1ere!B35=0," ",1ere!A35)</f>
        <v> </v>
      </c>
      <c r="B38" s="138" t="str">
        <f>IF(A38=" "," ",IF(1ere!F35="X",1ere!B35,"Non Partant ("&amp;1ere!B35&amp;")"))</f>
        <v> </v>
      </c>
      <c r="C38" s="138" t="str">
        <f>IF(1ere!F35="X",1ere!C35," ")</f>
        <v> </v>
      </c>
      <c r="D38" s="139"/>
      <c r="E38" s="139" t="str">
        <f>IF(1ere!B85=0," ",1ere!A85)</f>
        <v> </v>
      </c>
      <c r="F38" s="139" t="str">
        <f>IF(E38=" "," ",IF(1ere!F85="X",1ere!B85,"Non Partant ("&amp;1ere!B85&amp;")"))</f>
        <v> </v>
      </c>
      <c r="G38" s="139" t="str">
        <f>IF(1ere!F85="X",1ere!C85," ")</f>
        <v> </v>
      </c>
      <c r="I38" s="165"/>
      <c r="J38" s="165"/>
      <c r="K38" s="165"/>
      <c r="L38" s="165"/>
      <c r="M38" s="165"/>
      <c r="N38" s="165"/>
      <c r="O38" s="165"/>
      <c r="P38" s="165"/>
      <c r="Q38" s="165"/>
      <c r="R38" s="165"/>
    </row>
    <row r="39" spans="1:18" ht="13.5">
      <c r="A39" s="139" t="str">
        <f>IF(1ere!B36=0," ",1ere!A36)</f>
        <v> </v>
      </c>
      <c r="B39" s="140" t="str">
        <f>IF(A39=" "," ",IF(1ere!F36="X",1ere!B36,"Non Partant ("&amp;1ere!B36&amp;")"))</f>
        <v> </v>
      </c>
      <c r="C39" s="139" t="str">
        <f>IF(1ere!F36="X",1ere!C36," ")</f>
        <v> </v>
      </c>
      <c r="D39" s="139"/>
      <c r="E39" s="138" t="str">
        <f>IF(1ere!B86=0," ",1ere!A86)</f>
        <v> </v>
      </c>
      <c r="F39" s="138" t="str">
        <f>IF(E39=" "," ",IF(1ere!F86="X",1ere!B86,"Non Partant ("&amp;1ere!B86&amp;")"))</f>
        <v> </v>
      </c>
      <c r="G39" s="138" t="str">
        <f>IF(1ere!F86="X",1ere!C86," ")</f>
        <v> 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</row>
    <row r="40" spans="1:18" ht="13.5">
      <c r="A40" s="138" t="str">
        <f>IF(1ere!B37=0," ",1ere!A37)</f>
        <v> </v>
      </c>
      <c r="B40" s="138" t="str">
        <f>IF(A40=" "," ",IF(1ere!F37="X",1ere!B37,"Non Partant ("&amp;1ere!B37&amp;")"))</f>
        <v> </v>
      </c>
      <c r="C40" s="138" t="str">
        <f>IF(1ere!F37="X",1ere!C37," ")</f>
        <v> </v>
      </c>
      <c r="D40" s="139"/>
      <c r="E40" s="139" t="str">
        <f>IF(1ere!B87=0," ",1ere!A87)</f>
        <v> </v>
      </c>
      <c r="F40" s="139" t="str">
        <f>IF(E40=" "," ",IF(1ere!F87="X",1ere!B87,"Non Partant ("&amp;1ere!B87&amp;")"))</f>
        <v> </v>
      </c>
      <c r="G40" s="139" t="str">
        <f>IF(1ere!F87="X",1ere!C87," ")</f>
        <v> </v>
      </c>
      <c r="I40" s="135">
        <f>1ere!A59</f>
        <v>0</v>
      </c>
      <c r="J40" s="135">
        <f>1ere!A60</f>
        <v>0</v>
      </c>
      <c r="K40" s="135">
        <f>1ere!A61</f>
        <v>0</v>
      </c>
      <c r="L40" s="135">
        <f>1ere!A62</f>
        <v>0</v>
      </c>
      <c r="M40" s="135">
        <f>1ere!A63</f>
        <v>0</v>
      </c>
      <c r="N40" s="135">
        <f>1ere!A64</f>
        <v>0</v>
      </c>
      <c r="O40" s="135">
        <f>1ere!A65</f>
        <v>0</v>
      </c>
      <c r="P40" s="135">
        <f>1ere!A66</f>
        <v>0</v>
      </c>
      <c r="Q40" s="135">
        <f>1ere!A67</f>
        <v>0</v>
      </c>
      <c r="R40" s="135">
        <f>1ere!A68</f>
        <v>0</v>
      </c>
    </row>
    <row r="41" spans="1:18" ht="13.5">
      <c r="A41" s="139" t="str">
        <f>IF(1ere!B38=0," ",1ere!A38)</f>
        <v> </v>
      </c>
      <c r="B41" s="140" t="str">
        <f>IF(A41=" "," ",IF(1ere!F38="X",1ere!B38,"Non Partant ("&amp;1ere!B38&amp;")"))</f>
        <v> </v>
      </c>
      <c r="C41" s="139" t="str">
        <f>IF(1ere!F38="X",1ere!C38," ")</f>
        <v> </v>
      </c>
      <c r="D41" s="139"/>
      <c r="E41" s="138" t="str">
        <f>IF(1ere!B88=0," ",1ere!A88)</f>
        <v> </v>
      </c>
      <c r="F41" s="138" t="str">
        <f>IF(E41=" "," ",IF(1ere!F88="X",1ere!B88,"Non Partant ("&amp;1ere!B88&amp;")"))</f>
        <v> </v>
      </c>
      <c r="G41" s="138" t="str">
        <f>IF(1ere!F88="X",1ere!C88," ")</f>
        <v> </v>
      </c>
      <c r="I41" s="165">
        <f>IF(1ere!$B59=0,0,IF(1ere!$F59="X"," ","NP"))</f>
        <v>0</v>
      </c>
      <c r="J41" s="165">
        <f>IF(1ere!$B60=0,0,IF(1ere!$F60="X"," ","NP"))</f>
        <v>0</v>
      </c>
      <c r="K41" s="165">
        <f>IF(1ere!$B61=0,0,IF(1ere!$F61="X"," ","NP"))</f>
        <v>0</v>
      </c>
      <c r="L41" s="165">
        <f>IF(1ere!$B62=0,0,IF(1ere!$F62="X"," ","NP"))</f>
        <v>0</v>
      </c>
      <c r="M41" s="165">
        <f>IF(1ere!$B63=0,0,IF(1ere!$F63="X"," ","NP"))</f>
        <v>0</v>
      </c>
      <c r="N41" s="165">
        <f>IF(1ere!$B64=0,0,IF(1ere!$F64="X"," ","NP"))</f>
        <v>0</v>
      </c>
      <c r="O41" s="165">
        <f>IF(1ere!$B65=0,0,IF(1ere!$F65="X"," ","NP"))</f>
        <v>0</v>
      </c>
      <c r="P41" s="165">
        <f>IF(1ere!$B66=0,0,IF(1ere!$F66="X"," ","NP"))</f>
        <v>0</v>
      </c>
      <c r="Q41" s="165">
        <f>IF(1ere!$B67=0,0,IF(1ere!$F67="X"," ","NP"))</f>
        <v>0</v>
      </c>
      <c r="R41" s="165">
        <f>IF(1ere!$B68=0,0,IF(1ere!$F68="X"," ","NP"))</f>
        <v>0</v>
      </c>
    </row>
    <row r="42" spans="1:18" ht="13.5">
      <c r="A42" s="138" t="str">
        <f>IF(1ere!B39=0," ",1ere!A39)</f>
        <v> </v>
      </c>
      <c r="B42" s="138" t="str">
        <f>IF(A42=" "," ",IF(1ere!F39="X",1ere!B39,"Non Partant ("&amp;1ere!B39&amp;")"))</f>
        <v> </v>
      </c>
      <c r="C42" s="138" t="str">
        <f>IF(1ere!F39="X",1ere!C39," ")</f>
        <v> </v>
      </c>
      <c r="D42" s="139"/>
      <c r="E42" s="139" t="str">
        <f>IF(1ere!B89=0," ",1ere!A89)</f>
        <v> </v>
      </c>
      <c r="F42" s="139" t="str">
        <f>IF(E42=" "," ",IF(1ere!F89="X",1ere!B89,"Non Partant ("&amp;1ere!B89&amp;")"))</f>
        <v> </v>
      </c>
      <c r="G42" s="139" t="str">
        <f>IF(1ere!F89="X",1ere!C89," ")</f>
        <v> 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</row>
    <row r="43" spans="1:18" ht="13.5">
      <c r="A43" s="139" t="str">
        <f>IF(1ere!B40=0," ",1ere!A40)</f>
        <v> </v>
      </c>
      <c r="B43" s="140" t="str">
        <f>IF(A43=" "," ",IF(1ere!F40="X",1ere!B40,"Non Partant ("&amp;1ere!B40&amp;")"))</f>
        <v> </v>
      </c>
      <c r="C43" s="139" t="str">
        <f>IF(1ere!F40="X",1ere!C40," ")</f>
        <v> </v>
      </c>
      <c r="D43" s="139"/>
      <c r="E43" s="138" t="str">
        <f>IF(1ere!B90=0," ",1ere!A90)</f>
        <v> </v>
      </c>
      <c r="F43" s="138" t="str">
        <f>IF(E43=" "," ",IF(1ere!F90="X",1ere!B90,"Non Partant ("&amp;1ere!B90&amp;")"))</f>
        <v> </v>
      </c>
      <c r="G43" s="138" t="str">
        <f>IF(1ere!F90="X",1ere!C90," ")</f>
        <v> </v>
      </c>
      <c r="I43" s="165"/>
      <c r="J43" s="165"/>
      <c r="K43" s="165"/>
      <c r="L43" s="165"/>
      <c r="M43" s="165"/>
      <c r="N43" s="165"/>
      <c r="O43" s="165"/>
      <c r="P43" s="165"/>
      <c r="Q43" s="165"/>
      <c r="R43" s="165"/>
    </row>
    <row r="44" spans="1:18" ht="13.5">
      <c r="A44" s="138" t="str">
        <f>IF(1ere!B41=0," ",1ere!A41)</f>
        <v> </v>
      </c>
      <c r="B44" s="138" t="str">
        <f>IF(A44=" "," ",IF(1ere!F41="X",1ere!B41,"Non Partant ("&amp;1ere!B41&amp;")"))</f>
        <v> </v>
      </c>
      <c r="C44" s="138" t="str">
        <f>IF(1ere!F41="X",1ere!C41," ")</f>
        <v> </v>
      </c>
      <c r="D44" s="139"/>
      <c r="E44" s="139" t="str">
        <f>IF(1ere!B91=0," ",1ere!A91)</f>
        <v> </v>
      </c>
      <c r="F44" s="139" t="str">
        <f>IF(E44=" "," ",IF(1ere!F91="X",1ere!B91,"Non Partant ("&amp;1ere!B91&amp;")"))</f>
        <v> </v>
      </c>
      <c r="G44" s="139" t="str">
        <f>IF(1ere!F91="X",1ere!C91," ")</f>
        <v> </v>
      </c>
      <c r="I44" s="165"/>
      <c r="J44" s="165"/>
      <c r="K44" s="165"/>
      <c r="L44" s="165"/>
      <c r="M44" s="165"/>
      <c r="N44" s="165"/>
      <c r="O44" s="165"/>
      <c r="P44" s="165"/>
      <c r="Q44" s="165"/>
      <c r="R44" s="165"/>
    </row>
    <row r="45" spans="1:18" ht="13.5">
      <c r="A45" s="139" t="str">
        <f>IF(1ere!B42=0," ",1ere!A42)</f>
        <v> </v>
      </c>
      <c r="B45" s="140" t="str">
        <f>IF(A45=" "," ",IF(1ere!F42="X",1ere!B42,"Non Partant ("&amp;1ere!B42&amp;")"))</f>
        <v> </v>
      </c>
      <c r="C45" s="139" t="str">
        <f>IF(1ere!F42="X",1ere!C42," ")</f>
        <v> </v>
      </c>
      <c r="D45" s="139"/>
      <c r="E45" s="138" t="str">
        <f>IF(1ere!B92=0," ",1ere!A92)</f>
        <v> </v>
      </c>
      <c r="F45" s="138" t="str">
        <f>IF(E45=" "," ",IF(1ere!F92="X",1ere!B92,"Non Partant ("&amp;1ere!B92&amp;")"))</f>
        <v> </v>
      </c>
      <c r="G45" s="138" t="str">
        <f>IF(1ere!F92="X",1ere!C92," ")</f>
        <v> </v>
      </c>
      <c r="I45" s="165"/>
      <c r="J45" s="165"/>
      <c r="K45" s="165"/>
      <c r="L45" s="165"/>
      <c r="M45" s="165"/>
      <c r="N45" s="165"/>
      <c r="O45" s="165"/>
      <c r="P45" s="165"/>
      <c r="Q45" s="165"/>
      <c r="R45" s="165"/>
    </row>
    <row r="46" spans="1:18" ht="13.5">
      <c r="A46" s="138" t="str">
        <f>IF(1ere!B43=0," ",1ere!A43)</f>
        <v> </v>
      </c>
      <c r="B46" s="138" t="str">
        <f>IF(A46=" "," ",IF(1ere!F43="X",1ere!B43,"Non Partant ("&amp;1ere!B43&amp;")"))</f>
        <v> </v>
      </c>
      <c r="C46" s="138" t="str">
        <f>IF(1ere!F43="X",1ere!C43," ")</f>
        <v> </v>
      </c>
      <c r="D46" s="139"/>
      <c r="E46" s="139" t="str">
        <f>IF(1ere!B93=0," ",1ere!A93)</f>
        <v> </v>
      </c>
      <c r="F46" s="139" t="str">
        <f>IF(E46=" "," ",IF(1ere!F93="X",1ere!B93,"Non Partant ("&amp;1ere!B93&amp;")"))</f>
        <v> </v>
      </c>
      <c r="G46" s="139" t="str">
        <f>IF(1ere!F93="X",1ere!C93," ")</f>
        <v> </v>
      </c>
      <c r="I46" s="135">
        <f>1ere!A69</f>
        <v>0</v>
      </c>
      <c r="J46" s="135">
        <f>1ere!A70</f>
        <v>0</v>
      </c>
      <c r="K46" s="135">
        <f>1ere!A71</f>
        <v>0</v>
      </c>
      <c r="L46" s="135">
        <f>1ere!A72</f>
        <v>0</v>
      </c>
      <c r="M46" s="135">
        <f>1ere!A73</f>
        <v>0</v>
      </c>
      <c r="N46" s="135">
        <f>1ere!A74</f>
        <v>0</v>
      </c>
      <c r="O46" s="135">
        <f>1ere!A75</f>
        <v>0</v>
      </c>
      <c r="P46" s="135">
        <f>1ere!A76</f>
        <v>0</v>
      </c>
      <c r="Q46" s="135">
        <f>1ere!A77</f>
        <v>0</v>
      </c>
      <c r="R46" s="135">
        <f>1ere!A78</f>
        <v>0</v>
      </c>
    </row>
    <row r="47" spans="1:18" ht="13.5">
      <c r="A47" s="139" t="str">
        <f>IF(1ere!B44=0," ",1ere!A44)</f>
        <v> </v>
      </c>
      <c r="B47" s="140" t="str">
        <f>IF(A47=" "," ",IF(1ere!F44="X",1ere!B44,"Non Partant ("&amp;1ere!B44&amp;")"))</f>
        <v> </v>
      </c>
      <c r="C47" s="139" t="str">
        <f>IF(1ere!F44="X",1ere!C44," ")</f>
        <v> </v>
      </c>
      <c r="D47" s="139"/>
      <c r="E47" s="138" t="str">
        <f>IF(1ere!B94=0," ",1ere!A94)</f>
        <v> </v>
      </c>
      <c r="F47" s="138" t="str">
        <f>IF(E47=" "," ",IF(1ere!F94="X",1ere!B94,"Non Partant ("&amp;1ere!B94&amp;")"))</f>
        <v> </v>
      </c>
      <c r="G47" s="138" t="str">
        <f>IF(1ere!F94="X",1ere!C94," ")</f>
        <v> </v>
      </c>
      <c r="I47" s="165">
        <f>IF(1ere!$B69=0,0,IF(1ere!$F69="X"," ","NP"))</f>
        <v>0</v>
      </c>
      <c r="J47" s="165">
        <f>IF(1ere!$B70=0,0,IF(1ere!$F70="X"," ","NP"))</f>
        <v>0</v>
      </c>
      <c r="K47" s="165">
        <f>IF(1ere!$B71=0,0,IF(1ere!$F71="X"," ","NP"))</f>
        <v>0</v>
      </c>
      <c r="L47" s="165">
        <f>IF(1ere!$B72=0,0,IF(1ere!$F72="X"," ","NP"))</f>
        <v>0</v>
      </c>
      <c r="M47" s="165">
        <f>IF(1ere!$B73=0,0,IF(1ere!$F73="X"," ","NP"))</f>
        <v>0</v>
      </c>
      <c r="N47" s="165">
        <f>IF(1ere!$B74=0,0,IF(1ere!$F74="X"," ","NP"))</f>
        <v>0</v>
      </c>
      <c r="O47" s="165">
        <f>IF(1ere!$B75=0,0,IF(1ere!$F75="X"," ","NP"))</f>
        <v>0</v>
      </c>
      <c r="P47" s="165">
        <f>IF(1ere!$B76=0,0,IF(1ere!$F76="X"," ","NP"))</f>
        <v>0</v>
      </c>
      <c r="Q47" s="165">
        <f>IF(1ere!$B77=0,0,IF(1ere!$F77="X"," ","NP"))</f>
        <v>0</v>
      </c>
      <c r="R47" s="165">
        <f>IF(1ere!$B78=0,0,IF(1ere!$F78="X"," ","NP"))</f>
        <v>0</v>
      </c>
    </row>
    <row r="48" spans="1:18" ht="13.5">
      <c r="A48" s="138" t="str">
        <f>IF(1ere!B45=0," ",1ere!A45)</f>
        <v> </v>
      </c>
      <c r="B48" s="138" t="str">
        <f>IF(A48=" "," ",IF(1ere!F45="X",1ere!B45,"Non Partant ("&amp;1ere!B45&amp;")"))</f>
        <v> </v>
      </c>
      <c r="C48" s="138" t="str">
        <f>IF(1ere!F45="X",1ere!C45," ")</f>
        <v> </v>
      </c>
      <c r="D48" s="139"/>
      <c r="E48" s="139" t="str">
        <f>IF(1ere!B95=0," ",1ere!A95)</f>
        <v> </v>
      </c>
      <c r="F48" s="139" t="str">
        <f>IF(E48=" "," ",IF(1ere!F95="X",1ere!B95,"Non Partant ("&amp;1ere!B95&amp;")"))</f>
        <v> </v>
      </c>
      <c r="G48" s="139" t="str">
        <f>IF(1ere!F95="X",1ere!C95," ")</f>
        <v> </v>
      </c>
      <c r="I48" s="165"/>
      <c r="J48" s="165"/>
      <c r="K48" s="165"/>
      <c r="L48" s="165"/>
      <c r="M48" s="165"/>
      <c r="N48" s="165"/>
      <c r="O48" s="165"/>
      <c r="P48" s="165"/>
      <c r="Q48" s="165"/>
      <c r="R48" s="165"/>
    </row>
    <row r="49" spans="1:18" ht="13.5">
      <c r="A49" s="139" t="str">
        <f>IF(1ere!B46=0," ",1ere!A46)</f>
        <v> </v>
      </c>
      <c r="B49" s="140" t="str">
        <f>IF(A49=" "," ",IF(1ere!F46="X",1ere!B46,"Non Partant ("&amp;1ere!B46&amp;")"))</f>
        <v> </v>
      </c>
      <c r="C49" s="139" t="str">
        <f>IF(1ere!F46="X",1ere!C46," ")</f>
        <v> </v>
      </c>
      <c r="D49" s="139"/>
      <c r="E49" s="138" t="str">
        <f>IF(1ere!B96=0," ",1ere!A96)</f>
        <v> </v>
      </c>
      <c r="F49" s="138" t="str">
        <f>IF(E49=" "," ",IF(1ere!F96="X",1ere!B96,"Non Partant ("&amp;1ere!B96&amp;")"))</f>
        <v> </v>
      </c>
      <c r="G49" s="138" t="str">
        <f>IF(1ere!F96="X",1ere!C96," ")</f>
        <v> </v>
      </c>
      <c r="I49" s="165"/>
      <c r="J49" s="165"/>
      <c r="K49" s="165"/>
      <c r="L49" s="165"/>
      <c r="M49" s="165"/>
      <c r="N49" s="165"/>
      <c r="O49" s="165"/>
      <c r="P49" s="165"/>
      <c r="Q49" s="165"/>
      <c r="R49" s="165"/>
    </row>
    <row r="50" spans="1:18" ht="13.5">
      <c r="A50" s="138" t="str">
        <f>IF(1ere!B47=0," ",1ere!A47)</f>
        <v> </v>
      </c>
      <c r="B50" s="138" t="str">
        <f>IF(A50=" "," ",IF(1ere!F47="X",1ere!B47,"Non Partant ("&amp;1ere!B47&amp;")"))</f>
        <v> </v>
      </c>
      <c r="C50" s="138" t="str">
        <f>IF(1ere!F47="X",1ere!C47," ")</f>
        <v> </v>
      </c>
      <c r="D50" s="139"/>
      <c r="E50" s="139" t="str">
        <f>IF(1ere!B97=0," ",1ere!A97)</f>
        <v> </v>
      </c>
      <c r="F50" s="139" t="str">
        <f>IF(E50=" "," ",IF(1ere!F97="X",1ere!B97,"Non Partant ("&amp;1ere!B97&amp;")"))</f>
        <v> </v>
      </c>
      <c r="G50" s="139" t="str">
        <f>IF(1ere!F97="X",1ere!C97," ")</f>
        <v> </v>
      </c>
      <c r="I50" s="165"/>
      <c r="J50" s="165"/>
      <c r="K50" s="165"/>
      <c r="L50" s="165"/>
      <c r="M50" s="165"/>
      <c r="N50" s="165"/>
      <c r="O50" s="165"/>
      <c r="P50" s="165"/>
      <c r="Q50" s="165"/>
      <c r="R50" s="165"/>
    </row>
    <row r="51" spans="1:18" ht="13.5">
      <c r="A51" s="139" t="str">
        <f>IF(1ere!B48=0," ",1ere!A48)</f>
        <v> </v>
      </c>
      <c r="B51" s="140" t="str">
        <f>IF(A51=" "," ",IF(1ere!F48="X",1ere!B48,"Non Partant ("&amp;1ere!B48&amp;")"))</f>
        <v> </v>
      </c>
      <c r="C51" s="139" t="str">
        <f>IF(1ere!F48="X",1ere!C48," ")</f>
        <v> </v>
      </c>
      <c r="D51" s="139"/>
      <c r="E51" s="138" t="str">
        <f>IF(1ere!B98=0," ",1ere!A98)</f>
        <v> </v>
      </c>
      <c r="F51" s="138" t="str">
        <f>IF(E51=" "," ",IF(1ere!F98="X",1ere!B98,"Non Partant ("&amp;1ere!B98&amp;")"))</f>
        <v> </v>
      </c>
      <c r="G51" s="138" t="str">
        <f>IF(1ere!F98="X",1ere!C98," ")</f>
        <v> </v>
      </c>
      <c r="I51" s="165"/>
      <c r="J51" s="165"/>
      <c r="K51" s="165"/>
      <c r="L51" s="165"/>
      <c r="M51" s="165"/>
      <c r="N51" s="165"/>
      <c r="O51" s="165"/>
      <c r="P51" s="165"/>
      <c r="Q51" s="165"/>
      <c r="R51" s="165"/>
    </row>
    <row r="52" spans="1:18" ht="13.5">
      <c r="A52" s="138" t="str">
        <f>IF(1ere!B49=0," ",1ere!A49)</f>
        <v> </v>
      </c>
      <c r="B52" s="138" t="str">
        <f>IF(A52=" "," ",IF(1ere!F49="X",1ere!B49,"Non Partant ("&amp;1ere!B49&amp;")"))</f>
        <v> </v>
      </c>
      <c r="C52" s="138" t="str">
        <f>IF(1ere!F49="X",1ere!C49," ")</f>
        <v> </v>
      </c>
      <c r="D52" s="139"/>
      <c r="E52" s="139" t="str">
        <f>IF(1ere!B99=0," ",1ere!A99)</f>
        <v> </v>
      </c>
      <c r="F52" s="139" t="str">
        <f>IF(E52=" "," ",IF(1ere!F99="X",1ere!B99,"Non Partant ("&amp;1ere!B99&amp;")"))</f>
        <v> </v>
      </c>
      <c r="G52" s="139" t="str">
        <f>IF(1ere!F99="X",1ere!C99," ")</f>
        <v> </v>
      </c>
      <c r="I52" s="135">
        <f>1ere!A79</f>
        <v>0</v>
      </c>
      <c r="J52" s="135">
        <f>1ere!A80</f>
        <v>0</v>
      </c>
      <c r="K52" s="135">
        <f>1ere!A81</f>
        <v>0</v>
      </c>
      <c r="L52" s="135">
        <f>1ere!A82</f>
        <v>0</v>
      </c>
      <c r="M52" s="135">
        <f>1ere!A83</f>
        <v>0</v>
      </c>
      <c r="N52" s="135">
        <f>1ere!A84</f>
        <v>0</v>
      </c>
      <c r="O52" s="135">
        <f>1ere!A85</f>
        <v>0</v>
      </c>
      <c r="P52" s="135">
        <f>1ere!A87</f>
        <v>0</v>
      </c>
      <c r="Q52" s="135">
        <f>1ere!A87</f>
        <v>0</v>
      </c>
      <c r="R52" s="135">
        <f>1ere!A88</f>
        <v>0</v>
      </c>
    </row>
    <row r="53" spans="1:18" ht="13.5">
      <c r="A53" s="139" t="str">
        <f>IF(1ere!B50=0," ",1ere!A50)</f>
        <v> </v>
      </c>
      <c r="B53" s="140" t="str">
        <f>IF(A53=" "," ",IF(1ere!F50="X",1ere!B50,"Non Partant ("&amp;1ere!B50&amp;")"))</f>
        <v> </v>
      </c>
      <c r="C53" s="139" t="str">
        <f>IF(1ere!F50="X",1ere!C50," ")</f>
        <v> </v>
      </c>
      <c r="D53" s="139"/>
      <c r="E53" s="138" t="str">
        <f>IF(1ere!B100=0," ",1ere!A100)</f>
        <v> </v>
      </c>
      <c r="F53" s="138" t="str">
        <f>IF(E53=" "," ",IF(1ere!F100="X",1ere!B100,"Non Partant ("&amp;1ere!B100&amp;")"))</f>
        <v> </v>
      </c>
      <c r="G53" s="138" t="str">
        <f>IF(1ere!F100="X",1ere!C100," ")</f>
        <v> </v>
      </c>
      <c r="I53" s="165">
        <f>IF(1ere!$B79=0,0,IF(1ere!$F79="X"," ","NP"))</f>
        <v>0</v>
      </c>
      <c r="J53" s="165">
        <f>IF(1ere!$B80=0,0,IF(1ere!$F80="X"," ","NP"))</f>
        <v>0</v>
      </c>
      <c r="K53" s="165">
        <f>IF(1ere!$B81=0,0,IF(1ere!$F81="X"," ","NP"))</f>
        <v>0</v>
      </c>
      <c r="L53" s="165">
        <f>IF(1ere!$B82=0,0,IF(1ere!$F82="X"," ","NP"))</f>
        <v>0</v>
      </c>
      <c r="M53" s="165">
        <f>IF(1ere!$B83=0,0,IF(1ere!$F83="X"," ","NP"))</f>
        <v>0</v>
      </c>
      <c r="N53" s="165">
        <f>IF(1ere!$B84=0,0,IF(1ere!$F84="X"," ","NP"))</f>
        <v>0</v>
      </c>
      <c r="O53" s="165">
        <f>IF(1ere!$B85=0,0,IF(1ere!$F85="X"," ","NP"))</f>
        <v>0</v>
      </c>
      <c r="P53" s="165">
        <f>IF(1ere!$B86=0,0,IF(1ere!$F86="X"," ","NP"))</f>
        <v>0</v>
      </c>
      <c r="Q53" s="165">
        <f>IF(1ere!$B87=0,0,IF(1ere!$F87="X"," ","NP"))</f>
        <v>0</v>
      </c>
      <c r="R53" s="165">
        <f>IF(1ere!$B88=0,0,IF(1ere!$F88="X"," ","NP"))</f>
        <v>0</v>
      </c>
    </row>
    <row r="54" spans="1:18" ht="13.5">
      <c r="A54" s="138" t="str">
        <f>IF(1ere!B51=0," ",1ere!A51)</f>
        <v> </v>
      </c>
      <c r="B54" s="138" t="str">
        <f>IF(A54=" "," ",IF(1ere!F51="X",1ere!B51,"Non Partant ("&amp;1ere!B51&amp;")"))</f>
        <v> </v>
      </c>
      <c r="C54" s="138" t="str">
        <f>IF(1ere!F51="X",1ere!C51," ")</f>
        <v> </v>
      </c>
      <c r="D54" s="139"/>
      <c r="E54" s="139" t="str">
        <f>IF(1ere!B101=0," ",1ere!A101)</f>
        <v> </v>
      </c>
      <c r="F54" s="139" t="str">
        <f>IF(E54=" "," ",IF(1ere!F101="X",1ere!B101,"Non Partant ("&amp;1ere!B101&amp;")"))</f>
        <v> </v>
      </c>
      <c r="G54" s="139" t="str">
        <f>IF(1ere!F101="X",1ere!C101," ")</f>
        <v> </v>
      </c>
      <c r="I54" s="165"/>
      <c r="J54" s="165"/>
      <c r="K54" s="165"/>
      <c r="L54" s="165"/>
      <c r="M54" s="165"/>
      <c r="N54" s="165"/>
      <c r="O54" s="165"/>
      <c r="P54" s="165"/>
      <c r="Q54" s="165"/>
      <c r="R54" s="165"/>
    </row>
    <row r="55" spans="1:18" ht="13.5">
      <c r="A55" s="139" t="str">
        <f>IF(1ere!B52=0," ",1ere!A52)</f>
        <v> </v>
      </c>
      <c r="B55" s="140" t="str">
        <f>IF(A55=" "," ",IF(1ere!F52="X",1ere!B52,"Non Partant ("&amp;1ere!B52&amp;")"))</f>
        <v> </v>
      </c>
      <c r="C55" s="139" t="str">
        <f>IF(1ere!F52="X",1ere!C52," ")</f>
        <v> </v>
      </c>
      <c r="D55" s="139"/>
      <c r="E55" s="138" t="str">
        <f>IF(1ere!B102=0," ",1ere!A102)</f>
        <v> </v>
      </c>
      <c r="F55" s="138" t="str">
        <f>IF(E55=" "," ",IF(1ere!F102="X",1ere!B102,"Non Partant ("&amp;1ere!B102&amp;")"))</f>
        <v> </v>
      </c>
      <c r="G55" s="138" t="str">
        <f>IF(1ere!F102="X",1ere!C102," ")</f>
        <v> </v>
      </c>
      <c r="I55" s="165"/>
      <c r="J55" s="165"/>
      <c r="K55" s="165"/>
      <c r="L55" s="165"/>
      <c r="M55" s="165"/>
      <c r="N55" s="165"/>
      <c r="O55" s="165"/>
      <c r="P55" s="165"/>
      <c r="Q55" s="165"/>
      <c r="R55" s="165"/>
    </row>
    <row r="56" spans="1:18" ht="13.5">
      <c r="A56" s="138" t="str">
        <f>IF(1ere!B53=0," ",1ere!A53)</f>
        <v> </v>
      </c>
      <c r="B56" s="138" t="str">
        <f>IF(A56=" "," ",IF(1ere!F53="X",1ere!B53,"Non Partant ("&amp;1ere!B53&amp;")"))</f>
        <v> </v>
      </c>
      <c r="C56" s="138" t="str">
        <f>IF(1ere!F53="X",1ere!C53," ")</f>
        <v> </v>
      </c>
      <c r="D56" s="139"/>
      <c r="E56" s="139" t="str">
        <f>IF(1ere!B103=0," ",1ere!A103)</f>
        <v> </v>
      </c>
      <c r="F56" s="139" t="str">
        <f>IF(E56=" "," ",IF(1ere!F103="X",1ere!B103,"Non Partant ("&amp;1ere!B103&amp;")"))</f>
        <v> </v>
      </c>
      <c r="G56" s="139" t="str">
        <f>IF(1ere!F103="X",1ere!C103," ")</f>
        <v> </v>
      </c>
      <c r="I56" s="165"/>
      <c r="J56" s="165"/>
      <c r="K56" s="165"/>
      <c r="L56" s="165"/>
      <c r="M56" s="165"/>
      <c r="N56" s="165"/>
      <c r="O56" s="165"/>
      <c r="P56" s="165"/>
      <c r="Q56" s="165"/>
      <c r="R56" s="165"/>
    </row>
    <row r="57" spans="1:18" ht="13.5">
      <c r="A57" s="139" t="str">
        <f>IF(1ere!B54=0," ",1ere!A54)</f>
        <v> </v>
      </c>
      <c r="B57" s="140" t="str">
        <f>IF(A57=" "," ",IF(1ere!F54="X",1ere!B54,"Non Partant ("&amp;1ere!B54&amp;")"))</f>
        <v> </v>
      </c>
      <c r="C57" s="139" t="str">
        <f>IF(1ere!F54="X",1ere!C54," ")</f>
        <v> </v>
      </c>
      <c r="D57" s="139"/>
      <c r="E57" s="138" t="str">
        <f>IF(1ere!B104=0," ",1ere!A104)</f>
        <v> </v>
      </c>
      <c r="F57" s="138" t="str">
        <f>IF(E57=" "," ",IF(1ere!F104="X",1ere!B104,"Non Partant ("&amp;1ere!B104&amp;")"))</f>
        <v> </v>
      </c>
      <c r="G57" s="138" t="str">
        <f>IF(1ere!F104="X",1ere!C104," ")</f>
        <v> </v>
      </c>
      <c r="I57" s="165"/>
      <c r="J57" s="165"/>
      <c r="K57" s="165"/>
      <c r="L57" s="165"/>
      <c r="M57" s="165"/>
      <c r="N57" s="165"/>
      <c r="O57" s="165"/>
      <c r="P57" s="165"/>
      <c r="Q57" s="165"/>
      <c r="R57" s="165"/>
    </row>
    <row r="58" spans="1:18" ht="13.5">
      <c r="A58" s="138" t="str">
        <f>IF(1ere!B55=0," ",1ere!A55)</f>
        <v> </v>
      </c>
      <c r="B58" s="138" t="str">
        <f>IF(A58=" "," ",IF(1ere!F55="X",1ere!B55,"Non Partant ("&amp;1ere!B55&amp;")"))</f>
        <v> </v>
      </c>
      <c r="C58" s="138" t="str">
        <f>IF(1ere!F55="X",1ere!C55," ")</f>
        <v> </v>
      </c>
      <c r="D58" s="139"/>
      <c r="E58" s="139" t="str">
        <f>IF(1ere!B105=0," ",1ere!A105)</f>
        <v> </v>
      </c>
      <c r="F58" s="139" t="str">
        <f>IF(E58=" "," ",IF(1ere!F105="X",1ere!B105,"Non Partant ("&amp;1ere!B105&amp;")"))</f>
        <v> </v>
      </c>
      <c r="G58" s="139" t="str">
        <f>IF(1ere!F105="X",1ere!C105," ")</f>
        <v> </v>
      </c>
      <c r="I58" s="135">
        <f>1ere!A89</f>
        <v>0</v>
      </c>
      <c r="J58" s="135">
        <f>1ere!A90</f>
        <v>0</v>
      </c>
      <c r="K58" s="135">
        <f>1ere!A91</f>
        <v>0</v>
      </c>
      <c r="L58" s="135">
        <f>1ere!A92</f>
        <v>0</v>
      </c>
      <c r="M58" s="135">
        <f>1ere!A93</f>
        <v>0</v>
      </c>
      <c r="N58" s="135">
        <f>1ere!A94</f>
        <v>0</v>
      </c>
      <c r="O58" s="135">
        <f>1ere!A95</f>
        <v>0</v>
      </c>
      <c r="P58" s="135">
        <f>1ere!A96</f>
        <v>0</v>
      </c>
      <c r="Q58" s="135">
        <f>1ere!A98</f>
        <v>0</v>
      </c>
      <c r="R58" s="135">
        <f>1ere!A98</f>
        <v>0</v>
      </c>
    </row>
    <row r="59" spans="1:18" ht="13.5">
      <c r="A59" s="139" t="str">
        <f>IF(1ere!B56=0," ",1ere!A56)</f>
        <v> </v>
      </c>
      <c r="B59" s="140" t="str">
        <f>IF(A59=" "," ",IF(1ere!F56="X",1ere!B56,"Non Partant ("&amp;1ere!B56&amp;")"))</f>
        <v> </v>
      </c>
      <c r="C59" s="139" t="str">
        <f>IF(1ere!F56="X",1ere!C56," ")</f>
        <v> </v>
      </c>
      <c r="D59" s="139"/>
      <c r="E59" s="138" t="str">
        <f>IF(1ere!B106=0," ",1ere!A106)</f>
        <v> </v>
      </c>
      <c r="F59" s="138" t="str">
        <f>IF(E59=" "," ",IF(1ere!F106="X",1ere!B106,"Non Partant ("&amp;1ere!B106&amp;")"))</f>
        <v> </v>
      </c>
      <c r="G59" s="138" t="str">
        <f>IF(1ere!F106="X",1ere!C106," ")</f>
        <v> </v>
      </c>
      <c r="I59" s="165">
        <f>IF(1ere!$B89=0,0,IF(1ere!$F89="X"," ","NP"))</f>
        <v>0</v>
      </c>
      <c r="J59" s="165">
        <f>IF(1ere!$B90=0,0,IF(1ere!$F90="X"," ","NP"))</f>
        <v>0</v>
      </c>
      <c r="K59" s="165">
        <f>IF(1ere!$B91=0,0,IF(1ere!$F91="X"," ","NP"))</f>
        <v>0</v>
      </c>
      <c r="L59" s="165">
        <f>IF(1ere!$B92=0,0,IF(1ere!$F92="X"," ","NP"))</f>
        <v>0</v>
      </c>
      <c r="M59" s="165">
        <f>IF(1ere!$B93=0,0,IF(1ere!$F93="X"," ","NP"))</f>
        <v>0</v>
      </c>
      <c r="N59" s="165">
        <f>IF(1ere!$B94=0,0,IF(1ere!$F94="X"," ","NP"))</f>
        <v>0</v>
      </c>
      <c r="O59" s="165">
        <f>IF(1ere!$B95=0,0,IF(1ere!$F95="X"," ","NP"))</f>
        <v>0</v>
      </c>
      <c r="P59" s="165">
        <f>IF(1ere!$B96=0,0,IF(1ere!$F96="X"," ","NP"))</f>
        <v>0</v>
      </c>
      <c r="Q59" s="165">
        <f>IF(1ere!$B97=0,0,IF(1ere!$F97="X"," ","NP"))</f>
        <v>0</v>
      </c>
      <c r="R59" s="165">
        <f>IF(1ere!$B98=0,0,IF(1ere!$F98="X"," ","NP"))</f>
        <v>0</v>
      </c>
    </row>
    <row r="60" spans="1:18" ht="13.5">
      <c r="A60" s="138" t="str">
        <f>IF(1ere!B57=0," ",1ere!A57)</f>
        <v> </v>
      </c>
      <c r="B60" s="138" t="str">
        <f>IF(A60=" "," ",IF(1ere!F57="X",1ere!B57,"Non Partant ("&amp;1ere!B57&amp;")"))</f>
        <v> </v>
      </c>
      <c r="C60" s="138" t="str">
        <f>IF(1ere!F57="X",1ere!C57," ")</f>
        <v> </v>
      </c>
      <c r="D60" s="139"/>
      <c r="E60" s="139" t="str">
        <f>IF(1ere!B107=0," ",1ere!A107)</f>
        <v> </v>
      </c>
      <c r="F60" s="139" t="str">
        <f>IF(E60=" "," ",IF(1ere!F107="X",1ere!B107,"Non Partant ("&amp;1ere!B107&amp;")"))</f>
        <v> </v>
      </c>
      <c r="G60" s="139" t="str">
        <f>IF(1ere!F107="X",1ere!C107," ")</f>
        <v> </v>
      </c>
      <c r="I60" s="165"/>
      <c r="J60" s="165"/>
      <c r="K60" s="165"/>
      <c r="L60" s="165"/>
      <c r="M60" s="165"/>
      <c r="N60" s="165"/>
      <c r="O60" s="165"/>
      <c r="P60" s="165"/>
      <c r="Q60" s="165"/>
      <c r="R60" s="165"/>
    </row>
    <row r="61" spans="1:18" ht="13.5">
      <c r="A61" s="139" t="str">
        <f>IF(1ere!B58=0," ",1ere!A58)</f>
        <v> </v>
      </c>
      <c r="B61" s="140" t="str">
        <f>IF(A61=" "," ",IF(1ere!F58="X",1ere!B58,"Non Partant ("&amp;1ere!B58&amp;")"))</f>
        <v> </v>
      </c>
      <c r="C61" s="139" t="str">
        <f>IF(1ere!F58="X",1ere!C58," ")</f>
        <v> </v>
      </c>
      <c r="D61" s="139"/>
      <c r="E61" s="138" t="str">
        <f>IF(1ere!B108=0," ",1ere!A108)</f>
        <v> </v>
      </c>
      <c r="F61" s="138" t="str">
        <f>IF(E61=" "," ",IF(1ere!F108="X",1ere!B108,"Non Partant ("&amp;1ere!B108&amp;")"))</f>
        <v> </v>
      </c>
      <c r="G61" s="138" t="str">
        <f>IF(1ere!F108="X",1ere!C108," ")</f>
        <v> </v>
      </c>
      <c r="I61" s="165"/>
      <c r="J61" s="165"/>
      <c r="K61" s="165"/>
      <c r="L61" s="165"/>
      <c r="M61" s="165"/>
      <c r="N61" s="165"/>
      <c r="O61" s="165"/>
      <c r="P61" s="165"/>
      <c r="Q61" s="165"/>
      <c r="R61" s="165"/>
    </row>
    <row r="62" spans="4:18" ht="12.75">
      <c r="D62" s="78"/>
      <c r="E62" s="78"/>
      <c r="F62" s="78"/>
      <c r="G62" s="78"/>
      <c r="I62" s="165"/>
      <c r="J62" s="165"/>
      <c r="K62" s="165"/>
      <c r="L62" s="165"/>
      <c r="M62" s="165"/>
      <c r="N62" s="165"/>
      <c r="O62" s="165"/>
      <c r="P62" s="165"/>
      <c r="Q62" s="165"/>
      <c r="R62" s="165"/>
    </row>
    <row r="63" spans="4:18" ht="12.75">
      <c r="D63" s="78"/>
      <c r="E63" s="78"/>
      <c r="F63" s="78"/>
      <c r="G63" s="78"/>
      <c r="I63" s="165"/>
      <c r="J63" s="165"/>
      <c r="K63" s="165"/>
      <c r="L63" s="165"/>
      <c r="M63" s="165"/>
      <c r="N63" s="165"/>
      <c r="O63" s="165"/>
      <c r="P63" s="165"/>
      <c r="Q63" s="165"/>
      <c r="R63" s="165"/>
    </row>
    <row r="64" spans="4:18" ht="12.75">
      <c r="D64" s="78"/>
      <c r="E64" s="78"/>
      <c r="F64" s="78"/>
      <c r="G64" s="78"/>
      <c r="I64" s="135">
        <f>1ere!A99</f>
        <v>0</v>
      </c>
      <c r="J64" s="135">
        <f>1ere!A100</f>
        <v>0</v>
      </c>
      <c r="K64" s="135">
        <f>1ere!A101</f>
        <v>0</v>
      </c>
      <c r="L64" s="135">
        <f>1ere!A102</f>
        <v>0</v>
      </c>
      <c r="M64" s="135">
        <f>1ere!A103</f>
        <v>0</v>
      </c>
      <c r="N64" s="135">
        <f>1ere!A104</f>
        <v>0</v>
      </c>
      <c r="O64" s="135">
        <f>1ere!A105</f>
        <v>0</v>
      </c>
      <c r="P64" s="135">
        <f>1ere!A106</f>
        <v>0</v>
      </c>
      <c r="Q64" s="135">
        <f>1ere!A107</f>
        <v>0</v>
      </c>
      <c r="R64" s="135">
        <f>1ere!A108</f>
        <v>0</v>
      </c>
    </row>
    <row r="65" spans="4:18" ht="12.75">
      <c r="D65" s="78"/>
      <c r="E65" s="78"/>
      <c r="F65" s="78"/>
      <c r="G65" s="78"/>
      <c r="I65" s="165">
        <f>IF(1ere!$B99=0,0,IF(1ere!$F99="X"," ","NP"))</f>
        <v>0</v>
      </c>
      <c r="J65" s="165">
        <f>IF(1ere!$B100=0,0,IF(1ere!$F100="X"," ","NP"))</f>
        <v>0</v>
      </c>
      <c r="K65" s="165">
        <f>IF(1ere!$B101=0,0,IF(1ere!$F101="X"," ","NP"))</f>
        <v>0</v>
      </c>
      <c r="L65" s="165">
        <f>IF(1ere!$B102=0,0,IF(1ere!$F102="X"," ","NP"))</f>
        <v>0</v>
      </c>
      <c r="M65" s="165">
        <f>IF(1ere!$B103=0,0,IF(1ere!$F103="X"," ","NP"))</f>
        <v>0</v>
      </c>
      <c r="N65" s="165">
        <f>IF(1ere!$B104=0,0,IF(1ere!$F104="X"," ","NP"))</f>
        <v>0</v>
      </c>
      <c r="O65" s="165">
        <f>IF(1ere!$B105=0,0,IF(1ere!$F105="X"," ","NP"))</f>
        <v>0</v>
      </c>
      <c r="P65" s="165">
        <f>IF(1ere!$B106=0,0,IF(1ere!$F106="X"," ","NP"))</f>
        <v>0</v>
      </c>
      <c r="Q65" s="165">
        <f>IF(1ere!$B107=0,0,IF(1ere!$F107="X"," ","NP"))</f>
        <v>0</v>
      </c>
      <c r="R65" s="165">
        <f>IF(1ere!$B108=0,0,IF(1ere!$F108="X"," ","NP"))</f>
        <v>0</v>
      </c>
    </row>
    <row r="66" spans="4:18" ht="12.75">
      <c r="D66" s="78"/>
      <c r="E66" s="78"/>
      <c r="F66" s="78"/>
      <c r="G66" s="78"/>
      <c r="I66" s="165"/>
      <c r="J66" s="165"/>
      <c r="K66" s="165"/>
      <c r="L66" s="165"/>
      <c r="M66" s="165"/>
      <c r="N66" s="165"/>
      <c r="O66" s="165"/>
      <c r="P66" s="165"/>
      <c r="Q66" s="165"/>
      <c r="R66" s="165"/>
    </row>
    <row r="67" spans="4:18" ht="12.75">
      <c r="D67" s="78"/>
      <c r="E67" s="78"/>
      <c r="F67" s="78"/>
      <c r="G67" s="78"/>
      <c r="I67" s="165"/>
      <c r="J67" s="165"/>
      <c r="K67" s="165"/>
      <c r="L67" s="165"/>
      <c r="M67" s="165"/>
      <c r="N67" s="165"/>
      <c r="O67" s="165"/>
      <c r="P67" s="165"/>
      <c r="Q67" s="165"/>
      <c r="R67" s="165"/>
    </row>
    <row r="68" spans="4:18" ht="12.75">
      <c r="D68" s="78"/>
      <c r="E68" s="78"/>
      <c r="F68" s="78"/>
      <c r="G68" s="78"/>
      <c r="I68" s="165"/>
      <c r="J68" s="165"/>
      <c r="K68" s="165"/>
      <c r="L68" s="165"/>
      <c r="M68" s="165"/>
      <c r="N68" s="165"/>
      <c r="O68" s="165"/>
      <c r="P68" s="165"/>
      <c r="Q68" s="165"/>
      <c r="R68" s="165"/>
    </row>
    <row r="69" spans="4:18" ht="12.75">
      <c r="D69" s="78"/>
      <c r="E69" s="78"/>
      <c r="F69" s="78"/>
      <c r="G69" s="78"/>
      <c r="I69" s="165"/>
      <c r="J69" s="165"/>
      <c r="K69" s="165"/>
      <c r="L69" s="165"/>
      <c r="M69" s="165"/>
      <c r="N69" s="165"/>
      <c r="O69" s="165"/>
      <c r="P69" s="165"/>
      <c r="Q69" s="165"/>
      <c r="R69" s="165"/>
    </row>
    <row r="70" spans="4:7" ht="12.75">
      <c r="D70" s="78"/>
      <c r="E70" s="78"/>
      <c r="F70" s="78"/>
      <c r="G70" s="78"/>
    </row>
    <row r="71" spans="4:7" ht="12.75">
      <c r="D71" s="78"/>
      <c r="E71" s="78"/>
      <c r="F71" s="78"/>
      <c r="G71" s="78"/>
    </row>
    <row r="72" spans="4:7" ht="12.75">
      <c r="D72" s="78"/>
      <c r="E72" s="78"/>
      <c r="F72" s="78"/>
      <c r="G72" s="78"/>
    </row>
    <row r="73" spans="4:7" ht="12.75">
      <c r="D73" s="78"/>
      <c r="E73" s="78"/>
      <c r="F73" s="78"/>
      <c r="G73" s="78"/>
    </row>
    <row r="74" spans="4:7" ht="12.75">
      <c r="D74" s="78"/>
      <c r="E74" s="78"/>
      <c r="F74" s="78"/>
      <c r="G74" s="78"/>
    </row>
    <row r="75" spans="4:7" ht="12.75">
      <c r="D75" s="78"/>
      <c r="E75" s="78"/>
      <c r="F75" s="78"/>
      <c r="G75" s="78"/>
    </row>
    <row r="76" spans="4:7" ht="12.75">
      <c r="D76" s="78"/>
      <c r="E76" s="78"/>
      <c r="F76" s="78"/>
      <c r="G76" s="78"/>
    </row>
    <row r="77" spans="4:7" ht="12.75">
      <c r="D77" s="78"/>
      <c r="E77" s="78"/>
      <c r="F77" s="78"/>
      <c r="G77" s="78"/>
    </row>
    <row r="78" spans="4:7" ht="12.75">
      <c r="D78" s="78"/>
      <c r="E78" s="78"/>
      <c r="F78" s="78"/>
      <c r="G78" s="78"/>
    </row>
    <row r="79" spans="4:7" ht="12.75">
      <c r="D79" s="78"/>
      <c r="E79" s="78"/>
      <c r="F79" s="78"/>
      <c r="G79" s="78"/>
    </row>
    <row r="80" spans="4:7" ht="12.75">
      <c r="D80" s="78"/>
      <c r="E80" s="78"/>
      <c r="F80" s="78"/>
      <c r="G80" s="78"/>
    </row>
    <row r="81" spans="4:7" ht="12.75">
      <c r="D81" s="78"/>
      <c r="E81" s="78"/>
      <c r="F81" s="78"/>
      <c r="G81" s="78"/>
    </row>
    <row r="82" spans="4:7" ht="12.75">
      <c r="D82" s="78"/>
      <c r="E82" s="78"/>
      <c r="F82" s="78"/>
      <c r="G82" s="78"/>
    </row>
    <row r="83" spans="4:7" ht="12.75">
      <c r="D83" s="78"/>
      <c r="E83" s="78"/>
      <c r="F83" s="78"/>
      <c r="G83" s="78"/>
    </row>
    <row r="84" spans="4:7" ht="12.75">
      <c r="D84" s="78"/>
      <c r="E84" s="78"/>
      <c r="F84" s="78"/>
      <c r="G84" s="78"/>
    </row>
    <row r="85" spans="4:7" ht="12.75">
      <c r="D85" s="78"/>
      <c r="E85" s="78"/>
      <c r="F85" s="78"/>
      <c r="G85" s="78"/>
    </row>
    <row r="86" spans="4:7" ht="12.75">
      <c r="D86" s="78"/>
      <c r="E86" s="78"/>
      <c r="F86" s="78"/>
      <c r="G86" s="78"/>
    </row>
    <row r="87" spans="4:7" ht="12.75">
      <c r="D87" s="78"/>
      <c r="E87" s="78"/>
      <c r="F87" s="78"/>
      <c r="G87" s="78"/>
    </row>
    <row r="88" spans="4:7" ht="12.75">
      <c r="D88" s="78"/>
      <c r="E88" s="78"/>
      <c r="F88" s="78"/>
      <c r="G88" s="78"/>
    </row>
    <row r="89" spans="4:7" ht="12.75">
      <c r="D89" s="78"/>
      <c r="E89" s="78"/>
      <c r="F89" s="78"/>
      <c r="G89" s="78"/>
    </row>
    <row r="90" spans="4:7" ht="12.75">
      <c r="D90" s="78"/>
      <c r="E90" s="78"/>
      <c r="F90" s="78"/>
      <c r="G90" s="78"/>
    </row>
    <row r="91" spans="4:7" ht="12.75">
      <c r="D91" s="78"/>
      <c r="E91" s="78"/>
      <c r="F91" s="78"/>
      <c r="G91" s="78"/>
    </row>
    <row r="92" spans="4:7" ht="12.75">
      <c r="D92" s="78"/>
      <c r="E92" s="78"/>
      <c r="F92" s="78"/>
      <c r="G92" s="78"/>
    </row>
    <row r="93" spans="4:7" ht="12.75">
      <c r="D93" s="78"/>
      <c r="E93" s="78"/>
      <c r="F93" s="78"/>
      <c r="G93" s="78"/>
    </row>
    <row r="94" spans="4:7" ht="12.75">
      <c r="D94" s="78"/>
      <c r="E94" s="78"/>
      <c r="F94" s="78"/>
      <c r="G94" s="78"/>
    </row>
    <row r="95" spans="4:7" ht="12.75">
      <c r="D95" s="78"/>
      <c r="E95" s="78"/>
      <c r="F95" s="78"/>
      <c r="G95" s="78"/>
    </row>
    <row r="96" spans="4:7" ht="12.75">
      <c r="D96" s="78"/>
      <c r="E96" s="78"/>
      <c r="F96" s="78"/>
      <c r="G96" s="78"/>
    </row>
    <row r="97" spans="4:7" ht="12.75">
      <c r="D97" s="78"/>
      <c r="E97" s="78"/>
      <c r="F97" s="78"/>
      <c r="G97" s="78"/>
    </row>
    <row r="98" spans="4:7" ht="12.75">
      <c r="D98" s="78"/>
      <c r="E98" s="78"/>
      <c r="F98" s="78"/>
      <c r="G98" s="78"/>
    </row>
    <row r="99" spans="4:7" ht="12.75">
      <c r="D99" s="78"/>
      <c r="E99" s="78"/>
      <c r="F99" s="78"/>
      <c r="G99" s="78"/>
    </row>
    <row r="100" spans="4:7" ht="12.75">
      <c r="D100" s="78"/>
      <c r="E100" s="78"/>
      <c r="F100" s="78"/>
      <c r="G100" s="78"/>
    </row>
    <row r="101" spans="4:7" ht="12.75">
      <c r="D101" s="78"/>
      <c r="E101" s="78"/>
      <c r="F101" s="78"/>
      <c r="G101" s="78"/>
    </row>
    <row r="102" spans="4:7" ht="12.75">
      <c r="D102" s="78"/>
      <c r="E102" s="78"/>
      <c r="F102" s="78"/>
      <c r="G102" s="78"/>
    </row>
    <row r="103" spans="4:7" ht="12.75">
      <c r="D103" s="78"/>
      <c r="E103" s="78"/>
      <c r="F103" s="78"/>
      <c r="G103" s="78"/>
    </row>
    <row r="104" spans="4:7" ht="12.75">
      <c r="D104" s="78"/>
      <c r="E104" s="78"/>
      <c r="F104" s="78"/>
      <c r="G104" s="78"/>
    </row>
    <row r="105" spans="4:7" ht="12.75">
      <c r="D105" s="78"/>
      <c r="E105" s="78"/>
      <c r="F105" s="78"/>
      <c r="G105" s="78"/>
    </row>
    <row r="106" spans="4:7" ht="12.75">
      <c r="D106" s="78"/>
      <c r="E106" s="78"/>
      <c r="F106" s="78"/>
      <c r="G106" s="78"/>
    </row>
    <row r="107" spans="4:7" ht="12.75">
      <c r="D107" s="78"/>
      <c r="E107" s="78"/>
      <c r="F107" s="78"/>
      <c r="G107" s="78"/>
    </row>
    <row r="108" spans="4:7" ht="12.75">
      <c r="D108" s="78"/>
      <c r="E108" s="78"/>
      <c r="F108" s="78"/>
      <c r="G108" s="78"/>
    </row>
    <row r="109" spans="4:7" ht="12.75">
      <c r="D109" s="78"/>
      <c r="E109" s="78"/>
      <c r="F109" s="78"/>
      <c r="G109" s="78"/>
    </row>
    <row r="110" spans="4:7" ht="12.75">
      <c r="D110" s="78"/>
      <c r="E110" s="78"/>
      <c r="F110" s="78"/>
      <c r="G110" s="78"/>
    </row>
    <row r="111" spans="4:7" ht="12.75">
      <c r="D111" s="78"/>
      <c r="E111" s="78"/>
      <c r="F111" s="78"/>
      <c r="G111" s="78"/>
    </row>
  </sheetData>
  <sheetProtection sheet="1"/>
  <mergeCells count="115">
    <mergeCell ref="P65:P69"/>
    <mergeCell ref="Q65:Q69"/>
    <mergeCell ref="R65:R69"/>
    <mergeCell ref="P59:P63"/>
    <mergeCell ref="Q59:Q63"/>
    <mergeCell ref="R59:R63"/>
    <mergeCell ref="I65:I69"/>
    <mergeCell ref="J65:J69"/>
    <mergeCell ref="K65:K69"/>
    <mergeCell ref="L65:L69"/>
    <mergeCell ref="M65:M69"/>
    <mergeCell ref="N65:N69"/>
    <mergeCell ref="O65:O69"/>
    <mergeCell ref="P53:P57"/>
    <mergeCell ref="Q53:Q57"/>
    <mergeCell ref="R53:R57"/>
    <mergeCell ref="I59:I63"/>
    <mergeCell ref="J59:J63"/>
    <mergeCell ref="K59:K63"/>
    <mergeCell ref="L59:L63"/>
    <mergeCell ref="M59:M63"/>
    <mergeCell ref="N59:N63"/>
    <mergeCell ref="O59:O63"/>
    <mergeCell ref="P47:P51"/>
    <mergeCell ref="Q47:Q51"/>
    <mergeCell ref="R47:R51"/>
    <mergeCell ref="I53:I57"/>
    <mergeCell ref="J53:J57"/>
    <mergeCell ref="K53:K57"/>
    <mergeCell ref="L53:L57"/>
    <mergeCell ref="M53:M57"/>
    <mergeCell ref="N53:N57"/>
    <mergeCell ref="O53:O57"/>
    <mergeCell ref="P41:P45"/>
    <mergeCell ref="Q41:Q45"/>
    <mergeCell ref="R41:R45"/>
    <mergeCell ref="I47:I51"/>
    <mergeCell ref="J47:J51"/>
    <mergeCell ref="K47:K51"/>
    <mergeCell ref="L47:L51"/>
    <mergeCell ref="M47:M51"/>
    <mergeCell ref="N47:N51"/>
    <mergeCell ref="O47:O51"/>
    <mergeCell ref="P35:P39"/>
    <mergeCell ref="Q35:Q39"/>
    <mergeCell ref="R35:R39"/>
    <mergeCell ref="I41:I45"/>
    <mergeCell ref="J41:J45"/>
    <mergeCell ref="K41:K45"/>
    <mergeCell ref="L41:L45"/>
    <mergeCell ref="M41:M45"/>
    <mergeCell ref="N41:N45"/>
    <mergeCell ref="O41:O45"/>
    <mergeCell ref="P29:P33"/>
    <mergeCell ref="Q29:Q33"/>
    <mergeCell ref="R29:R33"/>
    <mergeCell ref="I35:I39"/>
    <mergeCell ref="J35:J39"/>
    <mergeCell ref="K35:K39"/>
    <mergeCell ref="L35:L39"/>
    <mergeCell ref="M35:M39"/>
    <mergeCell ref="N35:N39"/>
    <mergeCell ref="O35:O39"/>
    <mergeCell ref="P23:P27"/>
    <mergeCell ref="Q23:Q27"/>
    <mergeCell ref="R23:R27"/>
    <mergeCell ref="I29:I33"/>
    <mergeCell ref="J29:J33"/>
    <mergeCell ref="K29:K33"/>
    <mergeCell ref="L29:L33"/>
    <mergeCell ref="M29:M33"/>
    <mergeCell ref="N29:N33"/>
    <mergeCell ref="O29:O33"/>
    <mergeCell ref="P17:P21"/>
    <mergeCell ref="Q17:Q21"/>
    <mergeCell ref="R17:R21"/>
    <mergeCell ref="I23:I27"/>
    <mergeCell ref="J23:J27"/>
    <mergeCell ref="K23:K27"/>
    <mergeCell ref="L23:L27"/>
    <mergeCell ref="M23:M27"/>
    <mergeCell ref="N23:N27"/>
    <mergeCell ref="O23:O27"/>
    <mergeCell ref="P11:P15"/>
    <mergeCell ref="Q11:Q15"/>
    <mergeCell ref="R11:R15"/>
    <mergeCell ref="I17:I21"/>
    <mergeCell ref="J17:J21"/>
    <mergeCell ref="K17:K21"/>
    <mergeCell ref="L17:L21"/>
    <mergeCell ref="M17:M21"/>
    <mergeCell ref="N17:N21"/>
    <mergeCell ref="O17:O21"/>
    <mergeCell ref="A6:G6"/>
    <mergeCell ref="I6:R6"/>
    <mergeCell ref="P8:Q8"/>
    <mergeCell ref="I11:I15"/>
    <mergeCell ref="J11:J15"/>
    <mergeCell ref="K11:K15"/>
    <mergeCell ref="L11:L15"/>
    <mergeCell ref="M11:M15"/>
    <mergeCell ref="N11:N15"/>
    <mergeCell ref="O11:O15"/>
    <mergeCell ref="A3:B3"/>
    <mergeCell ref="C3:G3"/>
    <mergeCell ref="J3:R3"/>
    <mergeCell ref="A4:B4"/>
    <mergeCell ref="C4:G4"/>
    <mergeCell ref="J4:R4"/>
    <mergeCell ref="A1:B1"/>
    <mergeCell ref="C1:G1"/>
    <mergeCell ref="J1:R1"/>
    <mergeCell ref="A2:B2"/>
    <mergeCell ref="C2:G2"/>
    <mergeCell ref="J2:R2"/>
  </mergeCells>
  <conditionalFormatting sqref="I11:R15 I17:R21 I23:R27 I29:R33 I35:R39 I41:R45 I47:R51 I53:R57 I59:R63 I65:R69">
    <cfRule type="cellIs" priority="1" dxfId="0" operator="equal" stopIfTrue="1">
      <formula>0</formula>
    </cfRule>
  </conditionalFormatting>
  <printOptions horizontalCentered="1" verticalCentered="1"/>
  <pageMargins left="0.7083333333333334" right="0.7083333333333334" top="1.3576388888888888" bottom="0.7479166666666667" header="0.5118055555555555" footer="0.5118055555555555"/>
  <pageSetup fitToHeight="0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R111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7.7109375" style="126" customWidth="1"/>
    <col min="2" max="3" width="30.7109375" style="126" customWidth="1"/>
    <col min="4" max="4" width="2.7109375" style="126" customWidth="1"/>
    <col min="5" max="5" width="7.7109375" style="126" customWidth="1"/>
    <col min="6" max="7" width="30.7109375" style="126" customWidth="1"/>
    <col min="8" max="16384" width="11.421875" style="126" customWidth="1"/>
  </cols>
  <sheetData>
    <row r="1" spans="1:18" ht="12.75" customHeight="1">
      <c r="A1" s="156" t="s">
        <v>244</v>
      </c>
      <c r="B1" s="156"/>
      <c r="C1" s="157" t="str">
        <f>infos_course!B2</f>
        <v>VOVES</v>
      </c>
      <c r="D1" s="157"/>
      <c r="E1" s="157"/>
      <c r="F1" s="157"/>
      <c r="G1" s="157"/>
      <c r="I1" s="127" t="s">
        <v>2</v>
      </c>
      <c r="J1" s="157" t="str">
        <f>infos_course!B2</f>
        <v>VOVES</v>
      </c>
      <c r="K1" s="157"/>
      <c r="L1" s="157"/>
      <c r="M1" s="157"/>
      <c r="N1" s="157"/>
      <c r="O1" s="157"/>
      <c r="P1" s="157"/>
      <c r="Q1" s="157"/>
      <c r="R1" s="157"/>
    </row>
    <row r="2" spans="1:18" ht="12.75" customHeight="1">
      <c r="A2" s="156" t="s">
        <v>245</v>
      </c>
      <c r="B2" s="156"/>
      <c r="C2" s="158" t="str">
        <f>infos_course!B3</f>
        <v>A C VOVES</v>
      </c>
      <c r="D2" s="158"/>
      <c r="E2" s="158"/>
      <c r="F2" s="158"/>
      <c r="G2" s="158"/>
      <c r="I2" s="127" t="s">
        <v>4</v>
      </c>
      <c r="J2" s="158" t="str">
        <f>infos_course!B3</f>
        <v>A C VOVES</v>
      </c>
      <c r="K2" s="158"/>
      <c r="L2" s="158"/>
      <c r="M2" s="158"/>
      <c r="N2" s="158"/>
      <c r="O2" s="158"/>
      <c r="P2" s="158"/>
      <c r="Q2" s="158"/>
      <c r="R2" s="158"/>
    </row>
    <row r="3" spans="1:18" ht="12.75" customHeight="1">
      <c r="A3" s="156" t="s">
        <v>246</v>
      </c>
      <c r="B3" s="156"/>
      <c r="C3" s="159">
        <f>infos_course!B4</f>
        <v>0</v>
      </c>
      <c r="D3" s="159"/>
      <c r="E3" s="159"/>
      <c r="F3" s="159"/>
      <c r="G3" s="159"/>
      <c r="I3" s="127" t="s">
        <v>7</v>
      </c>
      <c r="J3" s="159">
        <f>infos_course!B4</f>
        <v>0</v>
      </c>
      <c r="K3" s="159"/>
      <c r="L3" s="159"/>
      <c r="M3" s="159"/>
      <c r="N3" s="159"/>
      <c r="O3" s="159"/>
      <c r="P3" s="159"/>
      <c r="Q3" s="159"/>
      <c r="R3" s="159"/>
    </row>
    <row r="4" spans="1:18" ht="12.75" customHeight="1">
      <c r="A4" s="160" t="s">
        <v>247</v>
      </c>
      <c r="B4" s="160"/>
      <c r="C4" s="161">
        <f>infos_course!B10</f>
        <v>0</v>
      </c>
      <c r="D4" s="161"/>
      <c r="E4" s="161"/>
      <c r="F4" s="161"/>
      <c r="G4" s="161"/>
      <c r="I4" s="128" t="s">
        <v>248</v>
      </c>
      <c r="J4" s="161">
        <f>infos_course!B10</f>
        <v>0</v>
      </c>
      <c r="K4" s="161"/>
      <c r="L4" s="161"/>
      <c r="M4" s="161"/>
      <c r="N4" s="161"/>
      <c r="O4" s="161"/>
      <c r="P4" s="161"/>
      <c r="Q4" s="161"/>
      <c r="R4" s="161"/>
    </row>
    <row r="5" spans="1:18" ht="12.75">
      <c r="A5" s="129"/>
      <c r="B5" s="130"/>
      <c r="C5" s="131"/>
      <c r="D5" s="131"/>
      <c r="E5" s="131"/>
      <c r="F5" s="131"/>
      <c r="G5" s="131"/>
      <c r="I5" s="129"/>
      <c r="J5" s="130"/>
      <c r="K5" s="131"/>
      <c r="L5" s="129"/>
      <c r="M5" s="129"/>
      <c r="N5" s="129"/>
      <c r="O5" s="129"/>
      <c r="P5" s="129"/>
      <c r="Q5" s="129"/>
      <c r="R5" s="129"/>
    </row>
    <row r="6" spans="1:18" ht="15.75" customHeight="1">
      <c r="A6" s="162" t="str">
        <f>"Liste des partants "&amp;2eme!A6</f>
        <v>Liste des partants 2ème catégorie</v>
      </c>
      <c r="B6" s="162"/>
      <c r="C6" s="162"/>
      <c r="D6" s="162"/>
      <c r="E6" s="162"/>
      <c r="F6" s="162"/>
      <c r="G6" s="162"/>
      <c r="I6" s="162" t="str">
        <f>"Grille de course "&amp;2eme!A6</f>
        <v>Grille de course 2ème catégorie</v>
      </c>
      <c r="J6" s="162"/>
      <c r="K6" s="162"/>
      <c r="L6" s="162"/>
      <c r="M6" s="162"/>
      <c r="N6" s="162"/>
      <c r="O6" s="162"/>
      <c r="P6" s="162"/>
      <c r="Q6" s="162"/>
      <c r="R6" s="162"/>
    </row>
    <row r="7" ht="6" customHeight="1"/>
    <row r="8" spans="4:18" ht="12.75">
      <c r="D8" s="132"/>
      <c r="E8" s="132"/>
      <c r="F8" s="133" t="s">
        <v>249</v>
      </c>
      <c r="G8" s="132">
        <f>infos_course!C10</f>
        <v>0</v>
      </c>
      <c r="J8" s="133"/>
      <c r="K8" s="132"/>
      <c r="P8" s="163" t="s">
        <v>250</v>
      </c>
      <c r="Q8" s="163"/>
      <c r="R8" s="134">
        <f>infos_course!C10</f>
        <v>0</v>
      </c>
    </row>
    <row r="9" ht="6" customHeight="1"/>
    <row r="10" spans="9:18" ht="15.75" customHeight="1">
      <c r="I10" s="135">
        <f>2eme!A10</f>
        <v>101</v>
      </c>
      <c r="J10" s="135">
        <f>2eme!A11</f>
        <v>102</v>
      </c>
      <c r="K10" s="135">
        <f>2eme!A12</f>
        <v>103</v>
      </c>
      <c r="L10" s="135">
        <f>2eme!A13</f>
        <v>104</v>
      </c>
      <c r="M10" s="135">
        <f>2eme!A14</f>
        <v>105</v>
      </c>
      <c r="N10" s="135">
        <f>2eme!A15</f>
        <v>106</v>
      </c>
      <c r="O10" s="135">
        <f>2eme!A16</f>
        <v>107</v>
      </c>
      <c r="P10" s="135">
        <f>2eme!A17</f>
        <v>108</v>
      </c>
      <c r="Q10" s="135">
        <f>2eme!A18</f>
        <v>109</v>
      </c>
      <c r="R10" s="135">
        <f>2eme!A19</f>
        <v>110</v>
      </c>
    </row>
    <row r="11" spans="1:18" ht="12.75">
      <c r="A11" s="136" t="s">
        <v>43</v>
      </c>
      <c r="B11" s="136" t="s">
        <v>44</v>
      </c>
      <c r="C11" s="136" t="s">
        <v>4</v>
      </c>
      <c r="D11" s="137"/>
      <c r="E11" s="136" t="s">
        <v>43</v>
      </c>
      <c r="F11" s="136" t="s">
        <v>44</v>
      </c>
      <c r="G11" s="136" t="s">
        <v>4</v>
      </c>
      <c r="I11" s="165" t="str">
        <f>IF(2eme!$B10=0,0,IF(2eme!$F10="X"," ","NP"))</f>
        <v>NP</v>
      </c>
      <c r="J11" s="165" t="str">
        <f>IF(2eme!$B11=0,0,IF(2eme!$F11="X"," ","NP"))</f>
        <v>NP</v>
      </c>
      <c r="K11" s="165" t="str">
        <f>IF(2eme!$B12=0,0,IF(2eme!$F12="X"," ","NP"))</f>
        <v>NP</v>
      </c>
      <c r="L11" s="165" t="str">
        <f>IF(2eme!$B13=0,0,IF(2eme!$F13="X"," ","NP"))</f>
        <v>NP</v>
      </c>
      <c r="M11" s="165">
        <f>IF(2eme!$B14=0,0,IF(2eme!$F14="X"," ","NP"))</f>
        <v>0</v>
      </c>
      <c r="N11" s="165">
        <f>IF(2eme!$B15=0,0,IF(2eme!$F15="X"," ","NP"))</f>
        <v>0</v>
      </c>
      <c r="O11" s="165">
        <f>IF(2eme!$B16=0,0,IF(2eme!$F16="X"," ","NP"))</f>
        <v>0</v>
      </c>
      <c r="P11" s="165">
        <f>IF(2eme!$B17=0,0,IF(2eme!$F17="X"," ","NP"))</f>
        <v>0</v>
      </c>
      <c r="Q11" s="165">
        <f>IF(2eme!$B18=0,0,IF(2eme!$F18="X"," ","NP"))</f>
        <v>0</v>
      </c>
      <c r="R11" s="165">
        <f>IF(2eme!$B19=0,0,IF(2eme!$F19="X"," ","NP"))</f>
        <v>0</v>
      </c>
    </row>
    <row r="12" spans="1:18" ht="13.5">
      <c r="A12" s="138">
        <f>IF(2eme!B10=0," ",2eme!A10)</f>
        <v>101</v>
      </c>
      <c r="B12" s="138" t="str">
        <f>IF(A12=" "," ",IF(2eme!F10="X",2eme!B10,"Non Partant ("&amp;2eme!B10&amp;")"))</f>
        <v>Non Partant (BELLEGUEILLE JEROM)</v>
      </c>
      <c r="C12" s="138" t="str">
        <f>IF(2eme!F10="X",2eme!C10," ")</f>
        <v> </v>
      </c>
      <c r="D12" s="139"/>
      <c r="E12" s="139" t="str">
        <f>IF(2eme!B60=0," ",2eme!A60)</f>
        <v> </v>
      </c>
      <c r="F12" s="139" t="str">
        <f>IF(E12=" "," ",IF(2eme!F60="X",2eme!B60,"Non Partant ("&amp;2eme!B60&amp;")"))</f>
        <v> </v>
      </c>
      <c r="G12" s="139" t="str">
        <f>IF(2eme!F60="X",2eme!C60," ")</f>
        <v> </v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18" ht="13.5">
      <c r="A13" s="139">
        <f>IF(2eme!B11=0," ",2eme!A11)</f>
        <v>102</v>
      </c>
      <c r="B13" s="140" t="str">
        <f>IF(A13=" "," ",IF(2eme!F11="X",2eme!B11,"Non Partant ("&amp;2eme!B11&amp;")"))</f>
        <v>Non Partant (LUCOL FABRICE)</v>
      </c>
      <c r="C13" s="139" t="str">
        <f>IF(2eme!F11="X",2eme!C11," ")</f>
        <v> </v>
      </c>
      <c r="D13" s="139"/>
      <c r="E13" s="138" t="str">
        <f>IF(2eme!B61=0," ",2eme!A61)</f>
        <v> </v>
      </c>
      <c r="F13" s="138" t="str">
        <f>IF(E13=" "," ",IF(2eme!F61="X",2eme!B61,"Non Partant ("&amp;2eme!B61&amp;")"))</f>
        <v> </v>
      </c>
      <c r="G13" s="138" t="str">
        <f>IF(2eme!F61="X",2eme!C61," ")</f>
        <v> 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18" ht="13.5">
      <c r="A14" s="138">
        <f>IF(2eme!B12=0," ",2eme!A12)</f>
        <v>103</v>
      </c>
      <c r="B14" s="138" t="str">
        <f>IF(A14=" "," ",IF(2eme!F12="X",2eme!B12,"Non Partant ("&amp;2eme!B12&amp;")"))</f>
        <v>Non Partant (MARIE YAN)</v>
      </c>
      <c r="C14" s="138" t="str">
        <f>IF(2eme!F12="X",2eme!C12," ")</f>
        <v> </v>
      </c>
      <c r="D14" s="139"/>
      <c r="E14" s="139" t="str">
        <f>IF(2eme!B62=0," ",2eme!A62)</f>
        <v> </v>
      </c>
      <c r="F14" s="139" t="str">
        <f>IF(E14=" "," ",IF(2eme!F62="X",2eme!B62,"Non Partant ("&amp;2eme!B62&amp;")"))</f>
        <v> </v>
      </c>
      <c r="G14" s="139" t="str">
        <f>IF(2eme!F62="X",2eme!C62," ")</f>
        <v> </v>
      </c>
      <c r="I14" s="165"/>
      <c r="J14" s="165"/>
      <c r="K14" s="165"/>
      <c r="L14" s="165"/>
      <c r="M14" s="165"/>
      <c r="N14" s="165"/>
      <c r="O14" s="165"/>
      <c r="P14" s="165"/>
      <c r="Q14" s="165"/>
      <c r="R14" s="165"/>
    </row>
    <row r="15" spans="1:18" ht="13.5">
      <c r="A15" s="139">
        <f>IF(2eme!B13=0," ",2eme!A13)</f>
        <v>104</v>
      </c>
      <c r="B15" s="140" t="str">
        <f>IF(A15=" "," ",IF(2eme!F13="X",2eme!B13,"Non Partant ("&amp;2eme!B13&amp;")"))</f>
        <v>Non Partant (JUINET XAVIER )</v>
      </c>
      <c r="C15" s="139" t="str">
        <f>IF(2eme!F13="X",2eme!C13," ")</f>
        <v> </v>
      </c>
      <c r="D15" s="139"/>
      <c r="E15" s="138" t="str">
        <f>IF(2eme!B63=0," ",2eme!A63)</f>
        <v> </v>
      </c>
      <c r="F15" s="138" t="str">
        <f>IF(E15=" "," ",IF(2eme!F63="X",2eme!B63,"Non Partant ("&amp;2eme!B63&amp;")"))</f>
        <v> </v>
      </c>
      <c r="G15" s="138" t="str">
        <f>IF(2eme!F63="X",2eme!C63," ")</f>
        <v> </v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</row>
    <row r="16" spans="1:18" ht="13.5">
      <c r="A16" s="138" t="str">
        <f>IF(2eme!B14=0," ",2eme!A14)</f>
        <v> </v>
      </c>
      <c r="B16" s="138" t="str">
        <f>IF(A16=" "," ",IF(2eme!F14="X",2eme!B14,"Non Partant ("&amp;2eme!B14&amp;")"))</f>
        <v> </v>
      </c>
      <c r="C16" s="138" t="str">
        <f>IF(2eme!F14="X",2eme!C14," ")</f>
        <v> </v>
      </c>
      <c r="D16" s="139"/>
      <c r="E16" s="139" t="str">
        <f>IF(2eme!B64=0," ",2eme!A64)</f>
        <v> </v>
      </c>
      <c r="F16" s="139" t="str">
        <f>IF(E16=" "," ",IF(2eme!F64="X",2eme!B64,"Non Partant ("&amp;2eme!B64&amp;")"))</f>
        <v> </v>
      </c>
      <c r="G16" s="139" t="str">
        <f>IF(2eme!F64="X",2eme!C64," ")</f>
        <v> </v>
      </c>
      <c r="I16" s="135">
        <f>2eme!A20</f>
        <v>111</v>
      </c>
      <c r="J16" s="135">
        <f>2eme!A21</f>
        <v>112</v>
      </c>
      <c r="K16" s="135">
        <f>2eme!A22</f>
        <v>113</v>
      </c>
      <c r="L16" s="135">
        <f>2eme!A23</f>
        <v>114</v>
      </c>
      <c r="M16" s="135">
        <f>2eme!A24</f>
        <v>115</v>
      </c>
      <c r="N16" s="135">
        <f>2eme!A25</f>
        <v>116</v>
      </c>
      <c r="O16" s="135">
        <f>2eme!A26</f>
        <v>117</v>
      </c>
      <c r="P16" s="135">
        <f>2eme!A27</f>
        <v>118</v>
      </c>
      <c r="Q16" s="135">
        <f>2eme!A28</f>
        <v>119</v>
      </c>
      <c r="R16" s="135">
        <f>2eme!A29</f>
        <v>120</v>
      </c>
    </row>
    <row r="17" spans="1:18" ht="13.5">
      <c r="A17" s="139" t="str">
        <f>IF(2eme!B15=0," ",2eme!A15)</f>
        <v> </v>
      </c>
      <c r="B17" s="140" t="str">
        <f>IF(A17=" "," ",IF(2eme!F15="X",2eme!B15,"Non Partant ("&amp;2eme!B15&amp;")"))</f>
        <v> </v>
      </c>
      <c r="C17" s="139" t="str">
        <f>IF(2eme!F15="X",2eme!C15," ")</f>
        <v> </v>
      </c>
      <c r="D17" s="139"/>
      <c r="E17" s="138" t="str">
        <f>IF(2eme!B65=0," ",2eme!A65)</f>
        <v> </v>
      </c>
      <c r="F17" s="138" t="str">
        <f>IF(E17=" "," ",IF(2eme!F65="X",2eme!B65,"Non Partant ("&amp;2eme!B65&amp;")"))</f>
        <v> </v>
      </c>
      <c r="G17" s="138" t="str">
        <f>IF(2eme!F65="X",2eme!C65," ")</f>
        <v> </v>
      </c>
      <c r="I17" s="165">
        <f>IF(2eme!$B20=0,0,IF(2eme!$F20="X"," ","NP"))</f>
        <v>0</v>
      </c>
      <c r="J17" s="165">
        <f>IF(2eme!$B21=0,0,IF(2eme!$F21="X"," ","NP"))</f>
        <v>0</v>
      </c>
      <c r="K17" s="165">
        <f>IF(2eme!$B22=0,0,IF(2eme!$F22="X"," ","NP"))</f>
        <v>0</v>
      </c>
      <c r="L17" s="165">
        <f>IF(2eme!$B23=0,0,IF(2eme!$F23="X"," ","NP"))</f>
        <v>0</v>
      </c>
      <c r="M17" s="165">
        <f>IF(2eme!$B24=0,0,IF(2eme!$F24="X"," ","NP"))</f>
        <v>0</v>
      </c>
      <c r="N17" s="165">
        <f>IF(2eme!$B25=0,0,IF(2eme!$F25="X"," ","NP"))</f>
        <v>0</v>
      </c>
      <c r="O17" s="165">
        <f>IF(2eme!$B26=0,0,IF(2eme!$F26="X"," ","NP"))</f>
        <v>0</v>
      </c>
      <c r="P17" s="165">
        <f>IF(2eme!$B27=0,0,IF(2eme!$F27="X"," ","NP"))</f>
        <v>0</v>
      </c>
      <c r="Q17" s="165">
        <f>IF(2eme!$B28=0,0,IF(2eme!$F28="X"," ","NP"))</f>
        <v>0</v>
      </c>
      <c r="R17" s="165">
        <f>IF(2eme!$B29=0,0,IF(2eme!$F29="X"," ","NP"))</f>
        <v>0</v>
      </c>
    </row>
    <row r="18" spans="1:18" ht="13.5">
      <c r="A18" s="138" t="str">
        <f>IF(2eme!B16=0," ",2eme!A16)</f>
        <v> </v>
      </c>
      <c r="B18" s="138" t="str">
        <f>IF(A18=" "," ",IF(2eme!F16="X",2eme!B16,"Non Partant ("&amp;2eme!B16&amp;")"))</f>
        <v> </v>
      </c>
      <c r="C18" s="138" t="str">
        <f>IF(2eme!F16="X",2eme!C16," ")</f>
        <v> </v>
      </c>
      <c r="D18" s="139"/>
      <c r="E18" s="139" t="str">
        <f>IF(2eme!B66=0," ",2eme!A66)</f>
        <v> </v>
      </c>
      <c r="F18" s="139" t="str">
        <f>IF(E18=" "," ",IF(2eme!F66="X",2eme!B66,"Non Partant ("&amp;2eme!B66&amp;")"))</f>
        <v> </v>
      </c>
      <c r="G18" s="139" t="str">
        <f>IF(2eme!F66="X",2eme!C66," ")</f>
        <v> </v>
      </c>
      <c r="I18" s="165"/>
      <c r="J18" s="165"/>
      <c r="K18" s="165"/>
      <c r="L18" s="165"/>
      <c r="M18" s="165"/>
      <c r="N18" s="165"/>
      <c r="O18" s="165"/>
      <c r="P18" s="165"/>
      <c r="Q18" s="165"/>
      <c r="R18" s="165"/>
    </row>
    <row r="19" spans="1:18" ht="13.5">
      <c r="A19" s="139" t="str">
        <f>IF(2eme!B17=0," ",2eme!A17)</f>
        <v> </v>
      </c>
      <c r="B19" s="140" t="str">
        <f>IF(A19=" "," ",IF(2eme!F17="X",2eme!B17,"Non Partant ("&amp;2eme!B17&amp;")"))</f>
        <v> </v>
      </c>
      <c r="C19" s="139" t="str">
        <f>IF(2eme!F17="X",2eme!C17," ")</f>
        <v> </v>
      </c>
      <c r="D19" s="139"/>
      <c r="E19" s="138" t="str">
        <f>IF(2eme!B67=0," ",2eme!A67)</f>
        <v> </v>
      </c>
      <c r="F19" s="138" t="str">
        <f>IF(E19=" "," ",IF(2eme!F67="X",2eme!B67,"Non Partant ("&amp;2eme!B67&amp;")"))</f>
        <v> </v>
      </c>
      <c r="G19" s="138" t="str">
        <f>IF(2eme!F67="X",2eme!C67," ")</f>
        <v> </v>
      </c>
      <c r="I19" s="165"/>
      <c r="J19" s="165"/>
      <c r="K19" s="165"/>
      <c r="L19" s="165"/>
      <c r="M19" s="165"/>
      <c r="N19" s="165"/>
      <c r="O19" s="165"/>
      <c r="P19" s="165"/>
      <c r="Q19" s="165"/>
      <c r="R19" s="165"/>
    </row>
    <row r="20" spans="1:18" ht="13.5">
      <c r="A20" s="138" t="str">
        <f>IF(2eme!B18=0," ",2eme!A18)</f>
        <v> </v>
      </c>
      <c r="B20" s="138" t="str">
        <f>IF(A20=" "," ",IF(2eme!F18="X",2eme!B18,"Non Partant ("&amp;2eme!B18&amp;")"))</f>
        <v> </v>
      </c>
      <c r="C20" s="138" t="str">
        <f>IF(2eme!F18="X",2eme!C18," ")</f>
        <v> </v>
      </c>
      <c r="D20" s="139"/>
      <c r="E20" s="139" t="str">
        <f>IF(2eme!B68=0," ",2eme!A68)</f>
        <v> </v>
      </c>
      <c r="F20" s="139" t="str">
        <f>IF(E20=" "," ",IF(2eme!F68="X",2eme!B68,"Non Partant ("&amp;2eme!B68&amp;")"))</f>
        <v> </v>
      </c>
      <c r="G20" s="139" t="str">
        <f>IF(2eme!F68="X",2eme!C68," ")</f>
        <v> </v>
      </c>
      <c r="I20" s="165"/>
      <c r="J20" s="165"/>
      <c r="K20" s="165"/>
      <c r="L20" s="165"/>
      <c r="M20" s="165"/>
      <c r="N20" s="165"/>
      <c r="O20" s="165"/>
      <c r="P20" s="165"/>
      <c r="Q20" s="165"/>
      <c r="R20" s="165"/>
    </row>
    <row r="21" spans="1:18" ht="13.5">
      <c r="A21" s="139" t="str">
        <f>IF(2eme!B19=0," ",2eme!A19)</f>
        <v> </v>
      </c>
      <c r="B21" s="140" t="str">
        <f>IF(A21=" "," ",IF(2eme!F19="X",2eme!B19,"Non Partant ("&amp;2eme!B19&amp;")"))</f>
        <v> </v>
      </c>
      <c r="C21" s="139" t="str">
        <f>IF(2eme!F19="X",2eme!C19," ")</f>
        <v> </v>
      </c>
      <c r="D21" s="139"/>
      <c r="E21" s="138" t="str">
        <f>IF(2eme!B69=0," ",2eme!A69)</f>
        <v> </v>
      </c>
      <c r="F21" s="138" t="str">
        <f>IF(E21=" "," ",IF(2eme!F69="X",2eme!B69,"Non Partant ("&amp;2eme!B69&amp;")"))</f>
        <v> </v>
      </c>
      <c r="G21" s="138" t="str">
        <f>IF(2eme!F69="X",2eme!C69," ")</f>
        <v> </v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</row>
    <row r="22" spans="1:18" ht="13.5">
      <c r="A22" s="138" t="str">
        <f>IF(2eme!B20=0," ",2eme!A20)</f>
        <v> </v>
      </c>
      <c r="B22" s="138" t="str">
        <f>IF(A22=" "," ",IF(2eme!F20="X",2eme!B20,"Non Partant ("&amp;2eme!B20&amp;")"))</f>
        <v> </v>
      </c>
      <c r="C22" s="138" t="str">
        <f>IF(2eme!F20="X",2eme!C20," ")</f>
        <v> </v>
      </c>
      <c r="D22" s="139"/>
      <c r="E22" s="139" t="str">
        <f>IF(2eme!B70=0," ",2eme!A70)</f>
        <v> </v>
      </c>
      <c r="F22" s="139" t="str">
        <f>IF(E22=" "," ",IF(2eme!F70="X",2eme!B70,"Non Partant ("&amp;2eme!B70&amp;")"))</f>
        <v> </v>
      </c>
      <c r="G22" s="139" t="str">
        <f>IF(2eme!F70="X",2eme!C70," ")</f>
        <v> </v>
      </c>
      <c r="I22" s="135">
        <f>2eme!A30</f>
        <v>121</v>
      </c>
      <c r="J22" s="135">
        <f>2eme!A31</f>
        <v>122</v>
      </c>
      <c r="K22" s="135">
        <f>2eme!A32</f>
        <v>123</v>
      </c>
      <c r="L22" s="135">
        <f>2eme!A33</f>
        <v>124</v>
      </c>
      <c r="M22" s="135">
        <f>2eme!A34</f>
        <v>125</v>
      </c>
      <c r="N22" s="135">
        <f>2eme!A35</f>
        <v>126</v>
      </c>
      <c r="O22" s="135">
        <f>2eme!A36</f>
        <v>127</v>
      </c>
      <c r="P22" s="135">
        <f>2eme!A37</f>
        <v>128</v>
      </c>
      <c r="Q22" s="135">
        <f>2eme!A38</f>
        <v>129</v>
      </c>
      <c r="R22" s="135">
        <f>2eme!A39</f>
        <v>130</v>
      </c>
    </row>
    <row r="23" spans="1:18" ht="13.5">
      <c r="A23" s="139" t="str">
        <f>IF(2eme!B21=0," ",2eme!A21)</f>
        <v> </v>
      </c>
      <c r="B23" s="140" t="str">
        <f>IF(A23=" "," ",IF(2eme!F21="X",2eme!B21,"Non Partant ("&amp;2eme!B21&amp;")"))</f>
        <v> </v>
      </c>
      <c r="C23" s="139" t="str">
        <f>IF(2eme!F21="X",2eme!C21," ")</f>
        <v> </v>
      </c>
      <c r="D23" s="139"/>
      <c r="E23" s="138" t="str">
        <f>IF(2eme!B71=0," ",2eme!A71)</f>
        <v> </v>
      </c>
      <c r="F23" s="138" t="str">
        <f>IF(E23=" "," ",IF(2eme!F71="X",2eme!B71,"Non Partant ("&amp;2eme!B71&amp;")"))</f>
        <v> </v>
      </c>
      <c r="G23" s="138" t="str">
        <f>IF(2eme!F71="X",2eme!C71," ")</f>
        <v> </v>
      </c>
      <c r="I23" s="165">
        <f>IF(2eme!$B30=0,0,IF(2eme!$F30="X"," ","NP"))</f>
        <v>0</v>
      </c>
      <c r="J23" s="165">
        <f>IF(2eme!$B31=0,0,IF(2eme!$F31="X"," ","NP"))</f>
        <v>0</v>
      </c>
      <c r="K23" s="165">
        <f>IF(2eme!$B32=0,0,IF(2eme!$F32="X"," ","NP"))</f>
        <v>0</v>
      </c>
      <c r="L23" s="165">
        <f>IF(2eme!$B33=0,0,IF(2eme!$F33="X"," ","NP"))</f>
        <v>0</v>
      </c>
      <c r="M23" s="165">
        <f>IF(2eme!$B34=0,0,IF(2eme!$F34="X"," ","NP"))</f>
        <v>0</v>
      </c>
      <c r="N23" s="165">
        <f>IF(2eme!$B35=0,0,IF(2eme!$F35="X"," ","NP"))</f>
        <v>0</v>
      </c>
      <c r="O23" s="165">
        <f>IF(2eme!$B36=0,0,IF(2eme!$F36="X"," ","NP"))</f>
        <v>0</v>
      </c>
      <c r="P23" s="165">
        <f>IF(2eme!$B37=0,0,IF(2eme!$F37="X"," ","NP"))</f>
        <v>0</v>
      </c>
      <c r="Q23" s="165">
        <f>IF(2eme!$B38=0,0,IF(2eme!$F38="X"," ","NP"))</f>
        <v>0</v>
      </c>
      <c r="R23" s="165">
        <f>IF(2eme!$B39=0,0,IF(2eme!$F39="X"," ","NP"))</f>
        <v>0</v>
      </c>
    </row>
    <row r="24" spans="1:18" ht="13.5">
      <c r="A24" s="138" t="str">
        <f>IF(2eme!B22=0," ",2eme!A22)</f>
        <v> </v>
      </c>
      <c r="B24" s="138" t="str">
        <f>IF(A24=" "," ",IF(2eme!F22="X",2eme!B22,"Non Partant ("&amp;2eme!B22&amp;")"))</f>
        <v> </v>
      </c>
      <c r="C24" s="138" t="str">
        <f>IF(2eme!F22="X",2eme!C22," ")</f>
        <v> </v>
      </c>
      <c r="D24" s="139"/>
      <c r="E24" s="139" t="str">
        <f>IF(2eme!B72=0," ",2eme!A72)</f>
        <v> </v>
      </c>
      <c r="F24" s="139" t="str">
        <f>IF(E24=" "," ",IF(2eme!F72="X",2eme!B72,"Non Partant ("&amp;2eme!B72&amp;")"))</f>
        <v> </v>
      </c>
      <c r="G24" s="139" t="str">
        <f>IF(2eme!F72="X",2eme!C72," ")</f>
        <v> 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18" ht="13.5">
      <c r="A25" s="139" t="str">
        <f>IF(2eme!B23=0," ",2eme!A23)</f>
        <v> </v>
      </c>
      <c r="B25" s="140" t="str">
        <f>IF(A25=" "," ",IF(2eme!F23="X",2eme!B23,"Non Partant ("&amp;2eme!B23&amp;")"))</f>
        <v> </v>
      </c>
      <c r="C25" s="139" t="str">
        <f>IF(2eme!F23="X",2eme!C23," ")</f>
        <v> </v>
      </c>
      <c r="D25" s="139"/>
      <c r="E25" s="138" t="str">
        <f>IF(2eme!B73=0," ",2eme!A73)</f>
        <v> </v>
      </c>
      <c r="F25" s="138" t="str">
        <f>IF(E25=" "," ",IF(2eme!F73="X",2eme!B73,"Non Partant ("&amp;2eme!B73&amp;")"))</f>
        <v> </v>
      </c>
      <c r="G25" s="138" t="str">
        <f>IF(2eme!F73="X",2eme!C73," ")</f>
        <v> </v>
      </c>
      <c r="I25" s="165"/>
      <c r="J25" s="165"/>
      <c r="K25" s="165"/>
      <c r="L25" s="165"/>
      <c r="M25" s="165"/>
      <c r="N25" s="165"/>
      <c r="O25" s="165"/>
      <c r="P25" s="165"/>
      <c r="Q25" s="165"/>
      <c r="R25" s="165"/>
    </row>
    <row r="26" spans="1:18" ht="13.5">
      <c r="A26" s="138" t="str">
        <f>IF(2eme!B24=0," ",2eme!A24)</f>
        <v> </v>
      </c>
      <c r="B26" s="138" t="str">
        <f>IF(A26=" "," ",IF(2eme!F24="X",2eme!B24,"Non Partant ("&amp;2eme!B24&amp;")"))</f>
        <v> </v>
      </c>
      <c r="C26" s="138" t="str">
        <f>IF(2eme!F24="X",2eme!C24," ")</f>
        <v> </v>
      </c>
      <c r="D26" s="139"/>
      <c r="E26" s="139" t="str">
        <f>IF(2eme!B74=0," ",2eme!A74)</f>
        <v> </v>
      </c>
      <c r="F26" s="139" t="str">
        <f>IF(E26=" "," ",IF(2eme!F74="X",2eme!B74,"Non Partant ("&amp;2eme!B74&amp;")"))</f>
        <v> </v>
      </c>
      <c r="G26" s="139" t="str">
        <f>IF(2eme!F74="X",2eme!C74," ")</f>
        <v> 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</row>
    <row r="27" spans="1:18" ht="13.5">
      <c r="A27" s="139" t="str">
        <f>IF(2eme!B25=0," ",2eme!A25)</f>
        <v> </v>
      </c>
      <c r="B27" s="140" t="str">
        <f>IF(A27=" "," ",IF(2eme!F25="X",2eme!B25,"Non Partant ("&amp;2eme!B25&amp;")"))</f>
        <v> </v>
      </c>
      <c r="C27" s="139" t="str">
        <f>IF(2eme!F25="X",2eme!C25," ")</f>
        <v> </v>
      </c>
      <c r="D27" s="139"/>
      <c r="E27" s="138" t="str">
        <f>IF(2eme!B75=0," ",2eme!A75)</f>
        <v> </v>
      </c>
      <c r="F27" s="138" t="str">
        <f>IF(E27=" "," ",IF(2eme!F75="X",2eme!B75,"Non Partant ("&amp;2eme!B75&amp;")"))</f>
        <v> </v>
      </c>
      <c r="G27" s="138" t="str">
        <f>IF(2eme!F75="X",2eme!C75," ")</f>
        <v> </v>
      </c>
      <c r="I27" s="165"/>
      <c r="J27" s="165"/>
      <c r="K27" s="165"/>
      <c r="L27" s="165"/>
      <c r="M27" s="165"/>
      <c r="N27" s="165"/>
      <c r="O27" s="165"/>
      <c r="P27" s="165"/>
      <c r="Q27" s="165"/>
      <c r="R27" s="165"/>
    </row>
    <row r="28" spans="1:18" ht="13.5">
      <c r="A28" s="138" t="str">
        <f>IF(2eme!B26=0," ",2eme!A26)</f>
        <v> </v>
      </c>
      <c r="B28" s="138" t="str">
        <f>IF(A28=" "," ",IF(2eme!F26="X",2eme!B26,"Non Partant ("&amp;2eme!B26&amp;")"))</f>
        <v> </v>
      </c>
      <c r="C28" s="138" t="str">
        <f>IF(2eme!F26="X",2eme!C26," ")</f>
        <v> </v>
      </c>
      <c r="D28" s="139"/>
      <c r="E28" s="139" t="str">
        <f>IF(2eme!B76=0," ",2eme!A76)</f>
        <v> </v>
      </c>
      <c r="F28" s="139" t="str">
        <f>IF(E28=" "," ",IF(2eme!F76="X",2eme!B76,"Non Partant ("&amp;2eme!B76&amp;")"))</f>
        <v> </v>
      </c>
      <c r="G28" s="139" t="str">
        <f>IF(2eme!F76="X",2eme!C76," ")</f>
        <v> </v>
      </c>
      <c r="I28" s="135">
        <f>2eme!A40</f>
        <v>131</v>
      </c>
      <c r="J28" s="135">
        <f>2eme!A41</f>
        <v>132</v>
      </c>
      <c r="K28" s="135">
        <f>2eme!A42</f>
        <v>133</v>
      </c>
      <c r="L28" s="135">
        <f>2eme!A43</f>
        <v>134</v>
      </c>
      <c r="M28" s="135">
        <f>2eme!A44</f>
        <v>135</v>
      </c>
      <c r="N28" s="135">
        <f>2eme!A45</f>
        <v>136</v>
      </c>
      <c r="O28" s="135">
        <f>2eme!A46</f>
        <v>137</v>
      </c>
      <c r="P28" s="135">
        <f>2eme!A47</f>
        <v>138</v>
      </c>
      <c r="Q28" s="135">
        <f>2eme!A48</f>
        <v>139</v>
      </c>
      <c r="R28" s="135">
        <f>2eme!A49</f>
        <v>140</v>
      </c>
    </row>
    <row r="29" spans="1:18" ht="13.5">
      <c r="A29" s="139" t="str">
        <f>IF(2eme!B27=0," ",2eme!A27)</f>
        <v> </v>
      </c>
      <c r="B29" s="140" t="str">
        <f>IF(A29=" "," ",IF(2eme!F27="X",2eme!B27,"Non Partant ("&amp;2eme!B27&amp;")"))</f>
        <v> </v>
      </c>
      <c r="C29" s="139" t="str">
        <f>IF(2eme!F27="X",2eme!C27," ")</f>
        <v> </v>
      </c>
      <c r="D29" s="139"/>
      <c r="E29" s="138" t="str">
        <f>IF(2eme!B77=0," ",2eme!A77)</f>
        <v> </v>
      </c>
      <c r="F29" s="138" t="str">
        <f>IF(E29=" "," ",IF(2eme!F77="X",2eme!B77,"Non Partant ("&amp;2eme!B77&amp;")"))</f>
        <v> </v>
      </c>
      <c r="G29" s="138" t="str">
        <f>IF(2eme!F77="X",2eme!C77," ")</f>
        <v> </v>
      </c>
      <c r="I29" s="165">
        <f>IF(2eme!$B40=0,0,IF(2eme!$F40="X"," ","NP"))</f>
        <v>0</v>
      </c>
      <c r="J29" s="165">
        <f>IF(2eme!$B41=0,0,IF(2eme!$F41="X"," ","NP"))</f>
        <v>0</v>
      </c>
      <c r="K29" s="165">
        <f>IF(2eme!$B42=0,0,IF(2eme!$F42="X"," ","NP"))</f>
        <v>0</v>
      </c>
      <c r="L29" s="165">
        <f>IF(2eme!$B43=0,0,IF(2eme!$F43="X"," ","NP"))</f>
        <v>0</v>
      </c>
      <c r="M29" s="165">
        <f>IF(2eme!$B44=0,0,IF(2eme!$F44="X"," ","NP"))</f>
        <v>0</v>
      </c>
      <c r="N29" s="165">
        <f>IF(2eme!$B45=0,0,IF(2eme!$F45="X"," ","NP"))</f>
        <v>0</v>
      </c>
      <c r="O29" s="165">
        <f>IF(2eme!$B46=0,0,IF(2eme!$F46="X"," ","NP"))</f>
        <v>0</v>
      </c>
      <c r="P29" s="165">
        <f>IF(2eme!$B47=0,0,IF(2eme!$F47="X"," ","NP"))</f>
        <v>0</v>
      </c>
      <c r="Q29" s="165">
        <f>IF(2eme!$B48=0,0,IF(2eme!$F48="X"," ","NP"))</f>
        <v>0</v>
      </c>
      <c r="R29" s="165">
        <f>IF(2eme!$B49=0,0,IF(2eme!$F49="X"," ","NP"))</f>
        <v>0</v>
      </c>
    </row>
    <row r="30" spans="1:18" ht="13.5">
      <c r="A30" s="138" t="str">
        <f>IF(2eme!B28=0," ",2eme!A28)</f>
        <v> </v>
      </c>
      <c r="B30" s="138" t="str">
        <f>IF(A30=" "," ",IF(2eme!F28="X",2eme!B28,"Non Partant ("&amp;2eme!B28&amp;")"))</f>
        <v> </v>
      </c>
      <c r="C30" s="138" t="str">
        <f>IF(2eme!F28="X",2eme!C28," ")</f>
        <v> </v>
      </c>
      <c r="D30" s="139"/>
      <c r="E30" s="139" t="str">
        <f>IF(2eme!B78=0," ",2eme!A78)</f>
        <v> </v>
      </c>
      <c r="F30" s="140" t="str">
        <f>IF(E30=" "," ",IF(2eme!F78="X",2eme!B78,"Non Partant ("&amp;2eme!B78&amp;")"))</f>
        <v> </v>
      </c>
      <c r="G30" s="139" t="str">
        <f>IF(2eme!F78="X",2eme!C78," ")</f>
        <v> 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</row>
    <row r="31" spans="1:18" ht="13.5">
      <c r="A31" s="139" t="str">
        <f>IF(2eme!B29=0," ",2eme!A29)</f>
        <v> </v>
      </c>
      <c r="B31" s="140" t="str">
        <f>IF(A31=" "," ",IF(2eme!F29="X",2eme!B29,"Non Partant ("&amp;2eme!B29&amp;")"))</f>
        <v> </v>
      </c>
      <c r="C31" s="139" t="str">
        <f>IF(2eme!F29="X",2eme!C29," ")</f>
        <v> </v>
      </c>
      <c r="D31" s="139"/>
      <c r="E31" s="138" t="str">
        <f>IF(2eme!B79=0," ",2eme!A79)</f>
        <v> </v>
      </c>
      <c r="F31" s="138" t="str">
        <f>IF(E31=" "," ",IF(2eme!F79="X",2eme!B79,"Non Partant ("&amp;2eme!B79&amp;")"))</f>
        <v> </v>
      </c>
      <c r="G31" s="138" t="str">
        <f>IF(2eme!F79="X",2eme!C79," ")</f>
        <v> </v>
      </c>
      <c r="I31" s="165"/>
      <c r="J31" s="165"/>
      <c r="K31" s="165"/>
      <c r="L31" s="165"/>
      <c r="M31" s="165"/>
      <c r="N31" s="165"/>
      <c r="O31" s="165"/>
      <c r="P31" s="165"/>
      <c r="Q31" s="165"/>
      <c r="R31" s="165"/>
    </row>
    <row r="32" spans="1:18" ht="13.5">
      <c r="A32" s="138" t="str">
        <f>IF(2eme!B30=0," ",2eme!A30)</f>
        <v> </v>
      </c>
      <c r="B32" s="138" t="str">
        <f>IF(A32=" "," ",IF(2eme!F30="X",2eme!B30,"Non Partant ("&amp;2eme!B30&amp;")"))</f>
        <v> </v>
      </c>
      <c r="C32" s="138" t="str">
        <f>IF(2eme!F30="X",2eme!C30," ")</f>
        <v> </v>
      </c>
      <c r="D32" s="139"/>
      <c r="E32" s="139" t="str">
        <f>IF(2eme!B80=0," ",2eme!A80)</f>
        <v> </v>
      </c>
      <c r="F32" s="139" t="str">
        <f>IF(E32=" "," ",IF(2eme!F80="X",2eme!B80,"Non Partant ("&amp;2eme!B80&amp;")"))</f>
        <v> </v>
      </c>
      <c r="G32" s="139" t="str">
        <f>IF(2eme!F80="X",2eme!C80," ")</f>
        <v> </v>
      </c>
      <c r="I32" s="165"/>
      <c r="J32" s="165"/>
      <c r="K32" s="165"/>
      <c r="L32" s="165"/>
      <c r="M32" s="165"/>
      <c r="N32" s="165"/>
      <c r="O32" s="165"/>
      <c r="P32" s="165"/>
      <c r="Q32" s="165"/>
      <c r="R32" s="165"/>
    </row>
    <row r="33" spans="1:18" ht="13.5">
      <c r="A33" s="139" t="str">
        <f>IF(2eme!B31=0," ",2eme!A31)</f>
        <v> </v>
      </c>
      <c r="B33" s="140" t="str">
        <f>IF(A33=" "," ",IF(2eme!F31="X",2eme!B31,"Non Partant ("&amp;2eme!B31&amp;")"))</f>
        <v> </v>
      </c>
      <c r="C33" s="139" t="str">
        <f>IF(2eme!F31="X",2eme!C31," ")</f>
        <v> </v>
      </c>
      <c r="D33" s="139"/>
      <c r="E33" s="138" t="str">
        <f>IF(2eme!B81=0," ",2eme!A81)</f>
        <v> </v>
      </c>
      <c r="F33" s="138" t="str">
        <f>IF(E33=" "," ",IF(2eme!F81="X",2eme!B81,"Non Partant ("&amp;2eme!B81&amp;")"))</f>
        <v> </v>
      </c>
      <c r="G33" s="138" t="str">
        <f>IF(2eme!F81="X",2eme!C81," ")</f>
        <v> 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</row>
    <row r="34" spans="1:18" ht="13.5">
      <c r="A34" s="138" t="str">
        <f>IF(2eme!B32=0," ",2eme!A32)</f>
        <v> </v>
      </c>
      <c r="B34" s="138" t="str">
        <f>IF(A34=" "," ",IF(2eme!F32="X",2eme!B32,"Non Partant ("&amp;2eme!B32&amp;")"))</f>
        <v> </v>
      </c>
      <c r="C34" s="138" t="str">
        <f>IF(2eme!F32="X",2eme!C32," ")</f>
        <v> </v>
      </c>
      <c r="D34" s="139"/>
      <c r="E34" s="139" t="str">
        <f>IF(2eme!B82=0," ",2eme!A82)</f>
        <v> </v>
      </c>
      <c r="F34" s="139" t="str">
        <f>IF(E34=" "," ",IF(2eme!F82="X",2eme!B82,"Non Partant ("&amp;2eme!B82&amp;")"))</f>
        <v> </v>
      </c>
      <c r="G34" s="139" t="str">
        <f>IF(2eme!F82="X",2eme!C82," ")</f>
        <v> </v>
      </c>
      <c r="I34" s="135">
        <f>2eme!A50</f>
        <v>141</v>
      </c>
      <c r="J34" s="135">
        <f>2eme!A51</f>
        <v>142</v>
      </c>
      <c r="K34" s="135">
        <f>2eme!A52</f>
        <v>143</v>
      </c>
      <c r="L34" s="135">
        <f>2eme!A53</f>
        <v>144</v>
      </c>
      <c r="M34" s="135">
        <f>2eme!A54</f>
        <v>145</v>
      </c>
      <c r="N34" s="135">
        <f>2eme!A55</f>
        <v>146</v>
      </c>
      <c r="O34" s="135">
        <f>2eme!A56</f>
        <v>147</v>
      </c>
      <c r="P34" s="135">
        <f>2eme!A57</f>
        <v>148</v>
      </c>
      <c r="Q34" s="135">
        <f>2eme!A58</f>
        <v>149</v>
      </c>
      <c r="R34" s="135">
        <f>2eme!A59</f>
        <v>150</v>
      </c>
    </row>
    <row r="35" spans="1:18" ht="13.5">
      <c r="A35" s="139" t="str">
        <f>IF(2eme!B33=0," ",2eme!A33)</f>
        <v> </v>
      </c>
      <c r="B35" s="140" t="str">
        <f>IF(A35=" "," ",IF(2eme!F33="X",2eme!B33,"Non Partant ("&amp;2eme!B33&amp;")"))</f>
        <v> </v>
      </c>
      <c r="C35" s="139" t="str">
        <f>IF(2eme!F33="X",2eme!C33," ")</f>
        <v> </v>
      </c>
      <c r="D35" s="139"/>
      <c r="E35" s="138" t="str">
        <f>IF(2eme!B83=0," ",2eme!A83)</f>
        <v> </v>
      </c>
      <c r="F35" s="138" t="str">
        <f>IF(E35=" "," ",IF(2eme!F83="X",2eme!B83,"Non Partant ("&amp;2eme!B83&amp;")"))</f>
        <v> </v>
      </c>
      <c r="G35" s="138" t="str">
        <f>IF(2eme!F83="X",2eme!C83," ")</f>
        <v> </v>
      </c>
      <c r="I35" s="165">
        <f>IF(2eme!$B50=0,0,IF(2eme!$F50="X"," ","NP"))</f>
        <v>0</v>
      </c>
      <c r="J35" s="165">
        <f>IF(2eme!$B51=0,0,IF(2eme!$F51="X"," ","NP"))</f>
        <v>0</v>
      </c>
      <c r="K35" s="165">
        <f>IF(2eme!$B52=0,0,IF(2eme!$F52="X"," ","NP"))</f>
        <v>0</v>
      </c>
      <c r="L35" s="165">
        <f>IF(2eme!$B53=0,0,IF(2eme!$F53="X"," ","NP"))</f>
        <v>0</v>
      </c>
      <c r="M35" s="165">
        <f>IF(2eme!$B54=0,0,IF(2eme!$F54="X"," ","NP"))</f>
        <v>0</v>
      </c>
      <c r="N35" s="165">
        <f>IF(2eme!$B55=0,0,IF(2eme!$F55="X"," ","NP"))</f>
        <v>0</v>
      </c>
      <c r="O35" s="165">
        <f>IF(2eme!$B56=0,0,IF(2eme!$F56="X"," ","NP"))</f>
        <v>0</v>
      </c>
      <c r="P35" s="165">
        <f>IF(2eme!$B57=0,0,IF(2eme!$F57="X"," ","NP"))</f>
        <v>0</v>
      </c>
      <c r="Q35" s="165">
        <f>IF(2eme!$B58=0,0,IF(2eme!$F58="X"," ","NP"))</f>
        <v>0</v>
      </c>
      <c r="R35" s="165">
        <f>IF(2eme!$B59=0,0,IF(2eme!$F59="X"," ","NP"))</f>
        <v>0</v>
      </c>
    </row>
    <row r="36" spans="1:18" ht="13.5">
      <c r="A36" s="138" t="str">
        <f>IF(2eme!B34=0," ",2eme!A34)</f>
        <v> </v>
      </c>
      <c r="B36" s="138" t="str">
        <f>IF(A36=" "," ",IF(2eme!F34="X",2eme!B34,"Non Partant ("&amp;2eme!B34&amp;")"))</f>
        <v> </v>
      </c>
      <c r="C36" s="138" t="str">
        <f>IF(2eme!F34="X",2eme!C35," ")</f>
        <v> </v>
      </c>
      <c r="D36" s="139"/>
      <c r="E36" s="139" t="str">
        <f>IF(2eme!B84=0," ",2eme!A84)</f>
        <v> </v>
      </c>
      <c r="F36" s="139" t="str">
        <f>IF(E36=" "," ",IF(2eme!F84="X",2eme!B84,"Non Partant ("&amp;2eme!B84&amp;")"))</f>
        <v> </v>
      </c>
      <c r="G36" s="139" t="str">
        <f>IF(2eme!F84="X",2eme!C84," ")</f>
        <v> </v>
      </c>
      <c r="I36" s="165"/>
      <c r="J36" s="165"/>
      <c r="K36" s="165"/>
      <c r="L36" s="165"/>
      <c r="M36" s="165"/>
      <c r="N36" s="165"/>
      <c r="O36" s="165"/>
      <c r="P36" s="165"/>
      <c r="Q36" s="165"/>
      <c r="R36" s="165"/>
    </row>
    <row r="37" spans="1:18" ht="13.5">
      <c r="A37" s="139" t="str">
        <f>IF(2eme!B35=0," ",2eme!A35)</f>
        <v> </v>
      </c>
      <c r="B37" s="140" t="str">
        <f>IF(A37=" "," ",IF(2eme!F35="X",2eme!B35,"Non Partant ("&amp;2eme!B35&amp;")"))</f>
        <v> </v>
      </c>
      <c r="C37" s="139" t="str">
        <f>IF(2eme!F35="X",2eme!C35," ")</f>
        <v> </v>
      </c>
      <c r="D37" s="139"/>
      <c r="E37" s="138" t="str">
        <f>IF(2eme!B85=0," ",2eme!A85)</f>
        <v> </v>
      </c>
      <c r="F37" s="138" t="str">
        <f>IF(E37=" "," ",IF(2eme!F85="X",2eme!B85,"Non Partant ("&amp;2eme!B85&amp;")"))</f>
        <v> </v>
      </c>
      <c r="G37" s="138" t="str">
        <f>IF(2eme!F85="X",2eme!C85," ")</f>
        <v> </v>
      </c>
      <c r="I37" s="165"/>
      <c r="J37" s="165"/>
      <c r="K37" s="165"/>
      <c r="L37" s="165"/>
      <c r="M37" s="165"/>
      <c r="N37" s="165"/>
      <c r="O37" s="165"/>
      <c r="P37" s="165"/>
      <c r="Q37" s="165"/>
      <c r="R37" s="165"/>
    </row>
    <row r="38" spans="1:18" ht="13.5">
      <c r="A38" s="138" t="str">
        <f>IF(2eme!B36=0," ",2eme!A36)</f>
        <v> </v>
      </c>
      <c r="B38" s="138" t="str">
        <f>IF(A38=" "," ",IF(2eme!F36="X",2eme!B36,"Non Partant ("&amp;2eme!B36&amp;")"))</f>
        <v> </v>
      </c>
      <c r="C38" s="138" t="str">
        <f>IF(2eme!F36="X",2eme!C36," ")</f>
        <v> </v>
      </c>
      <c r="D38" s="139"/>
      <c r="E38" s="139" t="str">
        <f>IF(2eme!B86=0," ",2eme!A86)</f>
        <v> </v>
      </c>
      <c r="F38" s="139" t="str">
        <f>IF(E38=" "," ",IF(2eme!F86="X",2eme!B86,"Non Partant ("&amp;2eme!B86&amp;")"))</f>
        <v> </v>
      </c>
      <c r="G38" s="139" t="str">
        <f>IF(2eme!F86="X",2eme!C86," ")</f>
        <v> </v>
      </c>
      <c r="I38" s="165"/>
      <c r="J38" s="165"/>
      <c r="K38" s="165"/>
      <c r="L38" s="165"/>
      <c r="M38" s="165"/>
      <c r="N38" s="165"/>
      <c r="O38" s="165"/>
      <c r="P38" s="165"/>
      <c r="Q38" s="165"/>
      <c r="R38" s="165"/>
    </row>
    <row r="39" spans="1:18" ht="13.5">
      <c r="A39" s="139" t="str">
        <f>IF(2eme!B37=0," ",2eme!A37)</f>
        <v> </v>
      </c>
      <c r="B39" s="140" t="str">
        <f>IF(A39=" "," ",IF(2eme!F37="X",2eme!B37,"Non Partant ("&amp;2eme!B37&amp;")"))</f>
        <v> </v>
      </c>
      <c r="C39" s="139" t="str">
        <f>IF(2eme!F37="X",2eme!C37," ")</f>
        <v> </v>
      </c>
      <c r="D39" s="139"/>
      <c r="E39" s="138" t="str">
        <f>IF(2eme!B87=0," ",2eme!A87)</f>
        <v> </v>
      </c>
      <c r="F39" s="138" t="str">
        <f>IF(E39=" "," ",IF(2eme!F87="X",2eme!B87,"Non Partant ("&amp;2eme!B87&amp;")"))</f>
        <v> </v>
      </c>
      <c r="G39" s="138" t="str">
        <f>IF(2eme!F87="X",2eme!C87," ")</f>
        <v> 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</row>
    <row r="40" spans="1:18" ht="13.5">
      <c r="A40" s="138" t="str">
        <f>IF(2eme!B38=0," ",2eme!A38)</f>
        <v> </v>
      </c>
      <c r="B40" s="138" t="str">
        <f>IF(A40=" "," ",IF(2eme!F38="X",2eme!B38,"Non Partant ("&amp;2eme!B38&amp;")"))</f>
        <v> </v>
      </c>
      <c r="C40" s="138" t="str">
        <f>IF(2eme!F38="X",2eme!C38," ")</f>
        <v> </v>
      </c>
      <c r="D40" s="139"/>
      <c r="E40" s="139" t="str">
        <f>IF(2eme!B88=0," ",2eme!A88)</f>
        <v> </v>
      </c>
      <c r="F40" s="139" t="str">
        <f>IF(E40=" "," ",IF(2eme!F88="X",2eme!B88,"Non Partant ("&amp;2eme!B88&amp;")"))</f>
        <v> </v>
      </c>
      <c r="G40" s="139" t="str">
        <f>IF(2eme!F88="X",2eme!C88," ")</f>
        <v> </v>
      </c>
      <c r="I40" s="135">
        <f>2eme!A60</f>
        <v>151</v>
      </c>
      <c r="J40" s="135">
        <f>2eme!A61</f>
        <v>152</v>
      </c>
      <c r="K40" s="135">
        <f>2eme!A62</f>
        <v>153</v>
      </c>
      <c r="L40" s="135">
        <f>2eme!A63</f>
        <v>154</v>
      </c>
      <c r="M40" s="135">
        <f>2eme!A64</f>
        <v>155</v>
      </c>
      <c r="N40" s="135">
        <f>2eme!A65</f>
        <v>156</v>
      </c>
      <c r="O40" s="135">
        <f>2eme!A66</f>
        <v>157</v>
      </c>
      <c r="P40" s="135">
        <f>2eme!A67</f>
        <v>158</v>
      </c>
      <c r="Q40" s="135">
        <f>2eme!A68</f>
        <v>159</v>
      </c>
      <c r="R40" s="135">
        <f>2eme!A69</f>
        <v>160</v>
      </c>
    </row>
    <row r="41" spans="1:18" ht="13.5">
      <c r="A41" s="139" t="str">
        <f>IF(2eme!B39=0," ",2eme!A39)</f>
        <v> </v>
      </c>
      <c r="B41" s="140" t="str">
        <f>IF(A41=" "," ",IF(2eme!F39="X",2eme!B39,"Non Partant ("&amp;2eme!B39&amp;")"))</f>
        <v> </v>
      </c>
      <c r="C41" s="139" t="str">
        <f>IF(2eme!F39="X",2eme!C39," ")</f>
        <v> </v>
      </c>
      <c r="D41" s="139"/>
      <c r="E41" s="138" t="str">
        <f>IF(2eme!B89=0," ",2eme!A89)</f>
        <v> </v>
      </c>
      <c r="F41" s="138" t="str">
        <f>IF(E41=" "," ",IF(2eme!F89="X",2eme!B89,"Non Partant ("&amp;2eme!B89&amp;")"))</f>
        <v> </v>
      </c>
      <c r="G41" s="138" t="str">
        <f>IF(2eme!F89="X",2eme!C89," ")</f>
        <v> </v>
      </c>
      <c r="I41" s="165">
        <f>IF(2eme!$B60=0,0,IF(2eme!$F60="X"," ","NP"))</f>
        <v>0</v>
      </c>
      <c r="J41" s="165">
        <f>IF(2eme!$B61=0,0,IF(2eme!$F61="X"," ","NP"))</f>
        <v>0</v>
      </c>
      <c r="K41" s="165">
        <f>IF(2eme!$B62=0,0,IF(2eme!$F62="X"," ","NP"))</f>
        <v>0</v>
      </c>
      <c r="L41" s="165">
        <f>IF(2eme!$B63=0,0,IF(2eme!$F63="X"," ","NP"))</f>
        <v>0</v>
      </c>
      <c r="M41" s="165">
        <f>IF(2eme!$B64=0,0,IF(2eme!$F64="X"," ","NP"))</f>
        <v>0</v>
      </c>
      <c r="N41" s="165">
        <f>IF(2eme!$B65=0,0,IF(2eme!$F65="X"," ","NP"))</f>
        <v>0</v>
      </c>
      <c r="O41" s="165">
        <f>IF(2eme!$B66=0,0,IF(2eme!$F66="X"," ","NP"))</f>
        <v>0</v>
      </c>
      <c r="P41" s="165">
        <f>IF(2eme!$B67=0,0,IF(2eme!$F67="X"," ","NP"))</f>
        <v>0</v>
      </c>
      <c r="Q41" s="165">
        <f>IF(2eme!$B68=0,0,IF(2eme!$F68="X"," ","NP"))</f>
        <v>0</v>
      </c>
      <c r="R41" s="165">
        <f>IF(2eme!$B69=0,0,IF(2eme!$F69="X"," ","NP"))</f>
        <v>0</v>
      </c>
    </row>
    <row r="42" spans="1:18" ht="13.5">
      <c r="A42" s="138" t="str">
        <f>IF(2eme!B40=0," ",2eme!A40)</f>
        <v> </v>
      </c>
      <c r="B42" s="138" t="str">
        <f>IF(A42=" "," ",IF(2eme!F40="X",2eme!B40,"Non Partant ("&amp;2eme!B40&amp;")"))</f>
        <v> </v>
      </c>
      <c r="C42" s="138" t="str">
        <f>IF(2eme!F40="X",2eme!C40," ")</f>
        <v> </v>
      </c>
      <c r="D42" s="139"/>
      <c r="E42" s="139" t="str">
        <f>IF(2eme!B90=0," ",2eme!A90)</f>
        <v> </v>
      </c>
      <c r="F42" s="139" t="str">
        <f>IF(E42=" "," ",IF(2eme!F90="X",2eme!B90,"Non Partant ("&amp;2eme!B90&amp;")"))</f>
        <v> </v>
      </c>
      <c r="G42" s="139" t="str">
        <f>IF(2eme!F90="X",2eme!C90," ")</f>
        <v> 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</row>
    <row r="43" spans="1:18" ht="13.5">
      <c r="A43" s="139" t="str">
        <f>IF(2eme!B41=0," ",2eme!A41)</f>
        <v> </v>
      </c>
      <c r="B43" s="140" t="str">
        <f>IF(A43=" "," ",IF(2eme!F41="X",2eme!B41,"Non Partant ("&amp;2eme!B41&amp;")"))</f>
        <v> </v>
      </c>
      <c r="C43" s="139" t="str">
        <f>IF(2eme!F41="X",2eme!C41," ")</f>
        <v> </v>
      </c>
      <c r="D43" s="139"/>
      <c r="E43" s="138" t="str">
        <f>IF(2eme!B91=0," ",2eme!A91)</f>
        <v> </v>
      </c>
      <c r="F43" s="138" t="str">
        <f>IF(E43=" "," ",IF(2eme!F91="X",2eme!B91,"Non Partant ("&amp;2eme!B91&amp;")"))</f>
        <v> </v>
      </c>
      <c r="G43" s="138" t="str">
        <f>IF(2eme!F91="X",2eme!C91," ")</f>
        <v> </v>
      </c>
      <c r="I43" s="165"/>
      <c r="J43" s="165"/>
      <c r="K43" s="165"/>
      <c r="L43" s="165"/>
      <c r="M43" s="165"/>
      <c r="N43" s="165"/>
      <c r="O43" s="165"/>
      <c r="P43" s="165"/>
      <c r="Q43" s="165"/>
      <c r="R43" s="165"/>
    </row>
    <row r="44" spans="1:18" ht="13.5">
      <c r="A44" s="138" t="str">
        <f>IF(2eme!B42=0," ",2eme!A42)</f>
        <v> </v>
      </c>
      <c r="B44" s="138" t="str">
        <f>IF(A44=" "," ",IF(2eme!F42="X",2eme!B42,"Non Partant ("&amp;2eme!B42&amp;")"))</f>
        <v> </v>
      </c>
      <c r="C44" s="138" t="str">
        <f>IF(2eme!F42="X",2eme!C42," ")</f>
        <v> </v>
      </c>
      <c r="D44" s="139"/>
      <c r="E44" s="139" t="str">
        <f>IF(2eme!B92=0," ",2eme!A92)</f>
        <v> </v>
      </c>
      <c r="F44" s="139" t="str">
        <f>IF(E44=" "," ",IF(2eme!F92="X",2eme!B92,"Non Partant ("&amp;2eme!B92&amp;")"))</f>
        <v> </v>
      </c>
      <c r="G44" s="139" t="str">
        <f>IF(2eme!F92="X",2eme!C92," ")</f>
        <v> </v>
      </c>
      <c r="I44" s="165"/>
      <c r="J44" s="165"/>
      <c r="K44" s="165"/>
      <c r="L44" s="165"/>
      <c r="M44" s="165"/>
      <c r="N44" s="165"/>
      <c r="O44" s="165"/>
      <c r="P44" s="165"/>
      <c r="Q44" s="165"/>
      <c r="R44" s="165"/>
    </row>
    <row r="45" spans="1:18" ht="13.5">
      <c r="A45" s="139" t="str">
        <f>IF(2eme!B43=0," ",2eme!A43)</f>
        <v> </v>
      </c>
      <c r="B45" s="140" t="str">
        <f>IF(A45=" "," ",IF(2eme!F43="X",2eme!B43,"Non Partant ("&amp;2eme!B43&amp;")"))</f>
        <v> </v>
      </c>
      <c r="C45" s="139" t="str">
        <f>IF(2eme!F43="X",2eme!C43," ")</f>
        <v> </v>
      </c>
      <c r="D45" s="139"/>
      <c r="E45" s="138" t="str">
        <f>IF(2eme!B93=0," ",2eme!A93)</f>
        <v> </v>
      </c>
      <c r="F45" s="138" t="str">
        <f>IF(E45=" "," ",IF(2eme!F93="X",2eme!B93,"Non Partant ("&amp;2eme!B93&amp;")"))</f>
        <v> </v>
      </c>
      <c r="G45" s="138" t="str">
        <f>IF(2eme!F93="X",2eme!C93," ")</f>
        <v> </v>
      </c>
      <c r="I45" s="165"/>
      <c r="J45" s="165"/>
      <c r="K45" s="165"/>
      <c r="L45" s="165"/>
      <c r="M45" s="165"/>
      <c r="N45" s="165"/>
      <c r="O45" s="165"/>
      <c r="P45" s="165"/>
      <c r="Q45" s="165"/>
      <c r="R45" s="165"/>
    </row>
    <row r="46" spans="1:18" ht="13.5">
      <c r="A46" s="138" t="str">
        <f>IF(2eme!B44=0," ",2eme!A44)</f>
        <v> </v>
      </c>
      <c r="B46" s="138" t="str">
        <f>IF(A46=" "," ",IF(2eme!F44="X",2eme!B44,"Non Partant ("&amp;2eme!B44&amp;")"))</f>
        <v> </v>
      </c>
      <c r="C46" s="138" t="str">
        <f>IF(2eme!F44="X",2eme!C44," ")</f>
        <v> </v>
      </c>
      <c r="D46" s="139"/>
      <c r="E46" s="139" t="str">
        <f>IF(2eme!B94=0," ",2eme!A94)</f>
        <v> </v>
      </c>
      <c r="F46" s="139" t="str">
        <f>IF(E46=" "," ",IF(2eme!F94="X",2eme!B94,"Non Partant ("&amp;2eme!B94&amp;")"))</f>
        <v> </v>
      </c>
      <c r="G46" s="139" t="str">
        <f>IF(2eme!F94="X",2eme!C94," ")</f>
        <v> </v>
      </c>
      <c r="I46" s="135">
        <f>2eme!A70</f>
        <v>161</v>
      </c>
      <c r="J46" s="135">
        <f>2eme!A71</f>
        <v>162</v>
      </c>
      <c r="K46" s="135">
        <f>2eme!A72</f>
        <v>163</v>
      </c>
      <c r="L46" s="135">
        <f>2eme!A73</f>
        <v>164</v>
      </c>
      <c r="M46" s="135">
        <f>2eme!A74</f>
        <v>165</v>
      </c>
      <c r="N46" s="135">
        <f>2eme!A75</f>
        <v>166</v>
      </c>
      <c r="O46" s="135">
        <f>2eme!A76</f>
        <v>167</v>
      </c>
      <c r="P46" s="135">
        <f>2eme!A77</f>
        <v>168</v>
      </c>
      <c r="Q46" s="135">
        <f>2eme!A78</f>
        <v>169</v>
      </c>
      <c r="R46" s="135">
        <f>2eme!A79</f>
        <v>170</v>
      </c>
    </row>
    <row r="47" spans="1:18" ht="13.5">
      <c r="A47" s="139" t="str">
        <f>IF(2eme!B45=0," ",2eme!A45)</f>
        <v> </v>
      </c>
      <c r="B47" s="140" t="str">
        <f>IF(A47=" "," ",IF(2eme!F45="X",2eme!B45,"Non Partant ("&amp;2eme!B45&amp;")"))</f>
        <v> </v>
      </c>
      <c r="C47" s="139" t="str">
        <f>IF(2eme!F45="X",2eme!C45," ")</f>
        <v> </v>
      </c>
      <c r="D47" s="139"/>
      <c r="E47" s="138" t="str">
        <f>IF(2eme!B95=0," ",2eme!A95)</f>
        <v> </v>
      </c>
      <c r="F47" s="138" t="str">
        <f>IF(E47=" "," ",IF(2eme!F95="X",2eme!B95,"Non Partant ("&amp;2eme!B95&amp;")"))</f>
        <v> </v>
      </c>
      <c r="G47" s="138" t="str">
        <f>IF(2eme!F95="X",2eme!C95," ")</f>
        <v> </v>
      </c>
      <c r="I47" s="165">
        <f>IF(2eme!$B70=0,0,IF(2eme!$F70="X"," ","NP"))</f>
        <v>0</v>
      </c>
      <c r="J47" s="165">
        <f>IF(2eme!$B71=0,0,IF(2eme!$F71="X"," ","NP"))</f>
        <v>0</v>
      </c>
      <c r="K47" s="165">
        <f>IF(2eme!$B72=0,0,IF(2eme!$F72="X"," ","NP"))</f>
        <v>0</v>
      </c>
      <c r="L47" s="165">
        <f>IF(2eme!$B73=0,0,IF(2eme!$F73="X"," ","NP"))</f>
        <v>0</v>
      </c>
      <c r="M47" s="165">
        <f>IF(2eme!$B74=0,0,IF(2eme!$F74="X"," ","NP"))</f>
        <v>0</v>
      </c>
      <c r="N47" s="165">
        <f>IF(2eme!$B75=0,0,IF(2eme!$F75="X"," ","NP"))</f>
        <v>0</v>
      </c>
      <c r="O47" s="165">
        <f>IF(2eme!$B76=0,0,IF(2eme!$F76="X"," ","NP"))</f>
        <v>0</v>
      </c>
      <c r="P47" s="165">
        <f>IF(2eme!$B77=0,0,IF(2eme!$F77="X"," ","NP"))</f>
        <v>0</v>
      </c>
      <c r="Q47" s="165">
        <f>IF(2eme!$B78=0,0,IF(2eme!$F78="X"," ","NP"))</f>
        <v>0</v>
      </c>
      <c r="R47" s="165">
        <f>IF(2eme!$B79=0,0,IF(2eme!$F79="X"," ","NP"))</f>
        <v>0</v>
      </c>
    </row>
    <row r="48" spans="1:18" ht="13.5">
      <c r="A48" s="138" t="str">
        <f>IF(2eme!B46=0," ",2eme!A46)</f>
        <v> </v>
      </c>
      <c r="B48" s="138" t="str">
        <f>IF(A48=" "," ",IF(2eme!F46="X",2eme!B46,"Non Partant ("&amp;2eme!B46&amp;")"))</f>
        <v> </v>
      </c>
      <c r="C48" s="138" t="str">
        <f>IF(2eme!F46="X",2eme!C46," ")</f>
        <v> </v>
      </c>
      <c r="D48" s="139"/>
      <c r="E48" s="139" t="str">
        <f>IF(2eme!B96=0," ",2eme!A96)</f>
        <v> </v>
      </c>
      <c r="F48" s="139" t="str">
        <f>IF(E48=" "," ",IF(2eme!F96="X",2eme!B96,"Non Partant ("&amp;2eme!B96&amp;")"))</f>
        <v> </v>
      </c>
      <c r="G48" s="139" t="str">
        <f>IF(2eme!F96="X",2eme!C96," ")</f>
        <v> </v>
      </c>
      <c r="I48" s="165"/>
      <c r="J48" s="165"/>
      <c r="K48" s="165"/>
      <c r="L48" s="165"/>
      <c r="M48" s="165"/>
      <c r="N48" s="165"/>
      <c r="O48" s="165"/>
      <c r="P48" s="165"/>
      <c r="Q48" s="165"/>
      <c r="R48" s="165"/>
    </row>
    <row r="49" spans="1:18" ht="13.5">
      <c r="A49" s="139" t="str">
        <f>IF(2eme!B47=0," ",2eme!A47)</f>
        <v> </v>
      </c>
      <c r="B49" s="140" t="str">
        <f>IF(A49=" "," ",IF(2eme!F47="X",2eme!B47,"Non Partant ("&amp;2eme!B47&amp;")"))</f>
        <v> </v>
      </c>
      <c r="C49" s="139" t="str">
        <f>IF(2eme!F47="X",2eme!C47," ")</f>
        <v> </v>
      </c>
      <c r="D49" s="139"/>
      <c r="E49" s="138" t="str">
        <f>IF(2eme!B97=0," ",2eme!A97)</f>
        <v> </v>
      </c>
      <c r="F49" s="138" t="str">
        <f>IF(E49=" "," ",IF(2eme!F97="X",2eme!B97,"Non Partant ("&amp;2eme!B97&amp;")"))</f>
        <v> </v>
      </c>
      <c r="G49" s="138" t="str">
        <f>IF(2eme!F97="X",2eme!C97," ")</f>
        <v> </v>
      </c>
      <c r="I49" s="165"/>
      <c r="J49" s="165"/>
      <c r="K49" s="165"/>
      <c r="L49" s="165"/>
      <c r="M49" s="165"/>
      <c r="N49" s="165"/>
      <c r="O49" s="165"/>
      <c r="P49" s="165"/>
      <c r="Q49" s="165"/>
      <c r="R49" s="165"/>
    </row>
    <row r="50" spans="1:18" ht="13.5">
      <c r="A50" s="138" t="str">
        <f>IF(2eme!B48=0," ",2eme!A48)</f>
        <v> </v>
      </c>
      <c r="B50" s="138" t="str">
        <f>IF(A50=" "," ",IF(2eme!F48="X",2eme!B48,"Non Partant ("&amp;2eme!B48&amp;")"))</f>
        <v> </v>
      </c>
      <c r="C50" s="138" t="str">
        <f>IF(2eme!F48="X",2eme!C48," ")</f>
        <v> </v>
      </c>
      <c r="D50" s="139"/>
      <c r="E50" s="139" t="str">
        <f>IF(2eme!B98=0," ",2eme!A98)</f>
        <v> </v>
      </c>
      <c r="F50" s="139" t="str">
        <f>IF(E50=" "," ",IF(2eme!F98="X",2eme!B98,"Non Partant ("&amp;2eme!B98&amp;")"))</f>
        <v> </v>
      </c>
      <c r="G50" s="139" t="str">
        <f>IF(2eme!F98="X",2eme!C98," ")</f>
        <v> </v>
      </c>
      <c r="I50" s="165"/>
      <c r="J50" s="165"/>
      <c r="K50" s="165"/>
      <c r="L50" s="165"/>
      <c r="M50" s="165"/>
      <c r="N50" s="165"/>
      <c r="O50" s="165"/>
      <c r="P50" s="165"/>
      <c r="Q50" s="165"/>
      <c r="R50" s="165"/>
    </row>
    <row r="51" spans="1:18" ht="13.5">
      <c r="A51" s="139" t="str">
        <f>IF(2eme!B49=0," ",2eme!A49)</f>
        <v> </v>
      </c>
      <c r="B51" s="140" t="str">
        <f>IF(A51=" "," ",IF(2eme!F49="X",2eme!B49,"Non Partant ("&amp;2eme!B49&amp;")"))</f>
        <v> </v>
      </c>
      <c r="C51" s="139" t="str">
        <f>IF(2eme!F49="X",2eme!C49," ")</f>
        <v> </v>
      </c>
      <c r="D51" s="139"/>
      <c r="E51" s="138" t="str">
        <f>IF(2eme!B99=0," ",2eme!A99)</f>
        <v> </v>
      </c>
      <c r="F51" s="138" t="str">
        <f>IF(E51=" "," ",IF(2eme!F99="X",2eme!B99,"Non Partant ("&amp;2eme!B99&amp;")"))</f>
        <v> </v>
      </c>
      <c r="G51" s="138" t="str">
        <f>IF(2eme!F99="X",2eme!C99," ")</f>
        <v> </v>
      </c>
      <c r="I51" s="165"/>
      <c r="J51" s="165"/>
      <c r="K51" s="165"/>
      <c r="L51" s="165"/>
      <c r="M51" s="165"/>
      <c r="N51" s="165"/>
      <c r="O51" s="165"/>
      <c r="P51" s="165"/>
      <c r="Q51" s="165"/>
      <c r="R51" s="165"/>
    </row>
    <row r="52" spans="1:18" ht="13.5">
      <c r="A52" s="138" t="str">
        <f>IF(2eme!B50=0," ",2eme!A50)</f>
        <v> </v>
      </c>
      <c r="B52" s="138" t="str">
        <f>IF(A52=" "," ",IF(2eme!F50="X",2eme!B50,"Non Partant ("&amp;2eme!B50&amp;")"))</f>
        <v> </v>
      </c>
      <c r="C52" s="138" t="str">
        <f>IF(2eme!F50="X",2eme!C50," ")</f>
        <v> </v>
      </c>
      <c r="D52" s="139"/>
      <c r="E52" s="139" t="str">
        <f>IF(2eme!B100=0," ",2eme!A100)</f>
        <v> </v>
      </c>
      <c r="F52" s="139" t="str">
        <f>IF(E52=" "," ",IF(2eme!F100="X",2eme!B100,"Non Partant ("&amp;2eme!B100&amp;")"))</f>
        <v> </v>
      </c>
      <c r="G52" s="139" t="str">
        <f>IF(2eme!F100="X",2eme!C100," ")</f>
        <v> </v>
      </c>
      <c r="I52" s="135">
        <f>2eme!A80</f>
        <v>171</v>
      </c>
      <c r="J52" s="135">
        <f>2eme!A81</f>
        <v>172</v>
      </c>
      <c r="K52" s="135">
        <f>2eme!A82</f>
        <v>173</v>
      </c>
      <c r="L52" s="135">
        <f>2eme!A83</f>
        <v>174</v>
      </c>
      <c r="M52" s="135">
        <f>2eme!A84</f>
        <v>175</v>
      </c>
      <c r="N52" s="135">
        <f>2eme!A85</f>
        <v>176</v>
      </c>
      <c r="O52" s="135">
        <f>2eme!A86</f>
        <v>177</v>
      </c>
      <c r="P52" s="135">
        <f>2eme!A88</f>
        <v>179</v>
      </c>
      <c r="Q52" s="135">
        <f>2eme!A88</f>
        <v>179</v>
      </c>
      <c r="R52" s="135">
        <f>2eme!A89</f>
        <v>180</v>
      </c>
    </row>
    <row r="53" spans="1:18" ht="13.5">
      <c r="A53" s="139" t="str">
        <f>IF(2eme!B51=0," ",2eme!A51)</f>
        <v> </v>
      </c>
      <c r="B53" s="140" t="str">
        <f>IF(A53=" "," ",IF(2eme!F51="X",2eme!B51,"Non Partant ("&amp;2eme!B51&amp;")"))</f>
        <v> </v>
      </c>
      <c r="C53" s="139" t="str">
        <f>IF(2eme!F51="X",2eme!C51," ")</f>
        <v> </v>
      </c>
      <c r="D53" s="139"/>
      <c r="E53" s="138" t="str">
        <f>IF(2eme!B101=0," ",2eme!A101)</f>
        <v> </v>
      </c>
      <c r="F53" s="138" t="str">
        <f>IF(E53=" "," ",IF(2eme!F101="X",2eme!B101,"Non Partant ("&amp;2eme!B101&amp;")"))</f>
        <v> </v>
      </c>
      <c r="G53" s="138" t="str">
        <f>IF(2eme!F101="X",2eme!C101," ")</f>
        <v> </v>
      </c>
      <c r="I53" s="165">
        <f>IF(2eme!$B80=0,0,IF(2eme!$F80="X"," ","NP"))</f>
        <v>0</v>
      </c>
      <c r="J53" s="165">
        <f>IF(2eme!$B81=0,0,IF(2eme!$F81="X"," ","NP"))</f>
        <v>0</v>
      </c>
      <c r="K53" s="165">
        <f>IF(2eme!$B82=0,0,IF(2eme!$F82="X"," ","NP"))</f>
        <v>0</v>
      </c>
      <c r="L53" s="165">
        <f>IF(2eme!$B83=0,0,IF(2eme!$F83="X"," ","NP"))</f>
        <v>0</v>
      </c>
      <c r="M53" s="165">
        <f>IF(2eme!$B84=0,0,IF(2eme!$F84="X"," ","NP"))</f>
        <v>0</v>
      </c>
      <c r="N53" s="165">
        <f>IF(2eme!$B85=0,0,IF(2eme!$F85="X"," ","NP"))</f>
        <v>0</v>
      </c>
      <c r="O53" s="165">
        <f>IF(2eme!$B86=0,0,IF(2eme!$F86="X"," ","NP"))</f>
        <v>0</v>
      </c>
      <c r="P53" s="165">
        <f>IF(2eme!$B87=0,0,IF(2eme!$F87="X"," ","NP"))</f>
        <v>0</v>
      </c>
      <c r="Q53" s="165">
        <f>IF(2eme!$B88=0,0,IF(2eme!$F88="X"," ","NP"))</f>
        <v>0</v>
      </c>
      <c r="R53" s="165">
        <f>IF(2eme!$B89=0,0,IF(2eme!$F89="X"," ","NP"))</f>
        <v>0</v>
      </c>
    </row>
    <row r="54" spans="1:18" ht="13.5">
      <c r="A54" s="138" t="str">
        <f>IF(2eme!B52=0," ",2eme!A52)</f>
        <v> </v>
      </c>
      <c r="B54" s="138" t="str">
        <f>IF(A54=" "," ",IF(2eme!F52="X",2eme!B52,"Non Partant ("&amp;2eme!B52&amp;")"))</f>
        <v> </v>
      </c>
      <c r="C54" s="138" t="str">
        <f>IF(2eme!F52="X",2eme!C52," ")</f>
        <v> </v>
      </c>
      <c r="D54" s="139"/>
      <c r="E54" s="139" t="str">
        <f>IF(2eme!B102=0," ",2eme!A102)</f>
        <v> </v>
      </c>
      <c r="F54" s="139" t="str">
        <f>IF(E54=" "," ",IF(2eme!F102="X",2eme!B102,"Non Partant ("&amp;2eme!B102&amp;")"))</f>
        <v> </v>
      </c>
      <c r="G54" s="139" t="str">
        <f>IF(2eme!F102="X",2eme!C102," ")</f>
        <v> </v>
      </c>
      <c r="I54" s="165"/>
      <c r="J54" s="165"/>
      <c r="K54" s="165"/>
      <c r="L54" s="165"/>
      <c r="M54" s="165"/>
      <c r="N54" s="165"/>
      <c r="O54" s="165"/>
      <c r="P54" s="165"/>
      <c r="Q54" s="165"/>
      <c r="R54" s="165"/>
    </row>
    <row r="55" spans="1:18" ht="13.5">
      <c r="A55" s="139" t="str">
        <f>IF(2eme!B53=0," ",2eme!A53)</f>
        <v> </v>
      </c>
      <c r="B55" s="140" t="str">
        <f>IF(A55=" "," ",IF(2eme!F53="X",2eme!B53,"Non Partant ("&amp;2eme!B53&amp;")"))</f>
        <v> </v>
      </c>
      <c r="C55" s="139" t="str">
        <f>IF(2eme!F53="X",2eme!C53," ")</f>
        <v> </v>
      </c>
      <c r="D55" s="139"/>
      <c r="E55" s="138" t="str">
        <f>IF(2eme!B103=0," ",2eme!A103)</f>
        <v> </v>
      </c>
      <c r="F55" s="138" t="str">
        <f>IF(E55=" "," ",IF(2eme!F103="X",2eme!B103,"Non Partant ("&amp;2eme!B103&amp;")"))</f>
        <v> </v>
      </c>
      <c r="G55" s="138" t="str">
        <f>IF(2eme!F103="X",2eme!C103," ")</f>
        <v> </v>
      </c>
      <c r="I55" s="165"/>
      <c r="J55" s="165"/>
      <c r="K55" s="165"/>
      <c r="L55" s="165"/>
      <c r="M55" s="165"/>
      <c r="N55" s="165"/>
      <c r="O55" s="165"/>
      <c r="P55" s="165"/>
      <c r="Q55" s="165"/>
      <c r="R55" s="165"/>
    </row>
    <row r="56" spans="1:18" ht="13.5">
      <c r="A56" s="138" t="str">
        <f>IF(2eme!B54=0," ",2eme!A54)</f>
        <v> </v>
      </c>
      <c r="B56" s="138" t="str">
        <f>IF(A56=" "," ",IF(2eme!F54="X",2eme!B54,"Non Partant ("&amp;2eme!B54&amp;")"))</f>
        <v> </v>
      </c>
      <c r="C56" s="138" t="str">
        <f>IF(2eme!F54="X",2eme!C54," ")</f>
        <v> </v>
      </c>
      <c r="D56" s="139"/>
      <c r="E56" s="139" t="str">
        <f>IF(2eme!B104=0," ",2eme!A104)</f>
        <v> </v>
      </c>
      <c r="F56" s="139" t="str">
        <f>IF(E56=" "," ",IF(2eme!F104="X",2eme!B104,"Non Partant ("&amp;2eme!B104&amp;")"))</f>
        <v> </v>
      </c>
      <c r="G56" s="139" t="str">
        <f>IF(2eme!F104="X",2eme!C104," ")</f>
        <v> </v>
      </c>
      <c r="I56" s="165"/>
      <c r="J56" s="165"/>
      <c r="K56" s="165"/>
      <c r="L56" s="165"/>
      <c r="M56" s="165"/>
      <c r="N56" s="165"/>
      <c r="O56" s="165"/>
      <c r="P56" s="165"/>
      <c r="Q56" s="165"/>
      <c r="R56" s="165"/>
    </row>
    <row r="57" spans="1:18" ht="13.5">
      <c r="A57" s="139" t="str">
        <f>IF(2eme!B55=0," ",2eme!A55)</f>
        <v> </v>
      </c>
      <c r="B57" s="140" t="str">
        <f>IF(A57=" "," ",IF(2eme!F55="X",2eme!B55,"Non Partant ("&amp;2eme!B55&amp;")"))</f>
        <v> </v>
      </c>
      <c r="C57" s="139" t="str">
        <f>IF(2eme!F55="X",2eme!C55," ")</f>
        <v> </v>
      </c>
      <c r="D57" s="139"/>
      <c r="E57" s="138" t="str">
        <f>IF(2eme!B105=0," ",2eme!A105)</f>
        <v> </v>
      </c>
      <c r="F57" s="138" t="str">
        <f>IF(E57=" "," ",IF(2eme!F105="X",2eme!B105,"Non Partant ("&amp;2eme!B105&amp;")"))</f>
        <v> </v>
      </c>
      <c r="G57" s="138" t="str">
        <f>IF(2eme!F105="X",2eme!C105," ")</f>
        <v> </v>
      </c>
      <c r="I57" s="165"/>
      <c r="J57" s="165"/>
      <c r="K57" s="165"/>
      <c r="L57" s="165"/>
      <c r="M57" s="165"/>
      <c r="N57" s="165"/>
      <c r="O57" s="165"/>
      <c r="P57" s="165"/>
      <c r="Q57" s="165"/>
      <c r="R57" s="165"/>
    </row>
    <row r="58" spans="1:18" ht="13.5">
      <c r="A58" s="138" t="str">
        <f>IF(2eme!B56=0," ",2eme!A56)</f>
        <v> </v>
      </c>
      <c r="B58" s="138" t="str">
        <f>IF(A58=" "," ",IF(2eme!F56="X",2eme!B56,"Non Partant ("&amp;2eme!B56&amp;")"))</f>
        <v> </v>
      </c>
      <c r="C58" s="138" t="str">
        <f>IF(2eme!F56="X",2eme!C56," ")</f>
        <v> </v>
      </c>
      <c r="D58" s="139"/>
      <c r="E58" s="139" t="str">
        <f>IF(2eme!B106=0," ",2eme!A106)</f>
        <v> </v>
      </c>
      <c r="F58" s="139" t="str">
        <f>IF(E58=" "," ",IF(2eme!F106="X",2eme!B106,"Non Partant ("&amp;2eme!B106&amp;")"))</f>
        <v> </v>
      </c>
      <c r="G58" s="139" t="str">
        <f>IF(2eme!F106="X",2eme!C106," ")</f>
        <v> </v>
      </c>
      <c r="I58" s="135">
        <f>2eme!A90</f>
        <v>181</v>
      </c>
      <c r="J58" s="135">
        <f>2eme!A91</f>
        <v>182</v>
      </c>
      <c r="K58" s="135">
        <f>2eme!A92</f>
        <v>183</v>
      </c>
      <c r="L58" s="135">
        <f>2eme!A93</f>
        <v>184</v>
      </c>
      <c r="M58" s="135">
        <f>2eme!A94</f>
        <v>185</v>
      </c>
      <c r="N58" s="135">
        <f>2eme!A95</f>
        <v>186</v>
      </c>
      <c r="O58" s="135">
        <f>2eme!A96</f>
        <v>187</v>
      </c>
      <c r="P58" s="135">
        <f>2eme!A97</f>
        <v>188</v>
      </c>
      <c r="Q58" s="135">
        <f>2eme!A99</f>
        <v>190</v>
      </c>
      <c r="R58" s="135">
        <f>2eme!A99</f>
        <v>190</v>
      </c>
    </row>
    <row r="59" spans="1:18" ht="13.5">
      <c r="A59" s="139" t="str">
        <f>IF(2eme!B57=0," ",2eme!A57)</f>
        <v> </v>
      </c>
      <c r="B59" s="140" t="str">
        <f>IF(A59=" "," ",IF(2eme!F57="X",2eme!B57,"Non Partant ("&amp;2eme!B57&amp;")"))</f>
        <v> </v>
      </c>
      <c r="C59" s="139" t="str">
        <f>IF(2eme!F57="X",2eme!C57," ")</f>
        <v> </v>
      </c>
      <c r="D59" s="139"/>
      <c r="E59" s="138" t="str">
        <f>IF(2eme!B107=0," ",2eme!A107)</f>
        <v> </v>
      </c>
      <c r="F59" s="138" t="str">
        <f>IF(E59=" "," ",IF(2eme!F107="X",2eme!B107,"Non Partant ("&amp;2eme!B107&amp;")"))</f>
        <v> </v>
      </c>
      <c r="G59" s="138" t="str">
        <f>IF(2eme!F107="X",2eme!C107," ")</f>
        <v> </v>
      </c>
      <c r="I59" s="165">
        <f>IF(2eme!$B90=0,0,IF(2eme!$F90="X"," ","NP"))</f>
        <v>0</v>
      </c>
      <c r="J59" s="165">
        <f>IF(2eme!$B91=0,0,IF(2eme!$F91="X"," ","NP"))</f>
        <v>0</v>
      </c>
      <c r="K59" s="165">
        <f>IF(2eme!$B92=0,0,IF(2eme!$F92="X"," ","NP"))</f>
        <v>0</v>
      </c>
      <c r="L59" s="165">
        <f>IF(2eme!$B93=0,0,IF(2eme!$F93="X"," ","NP"))</f>
        <v>0</v>
      </c>
      <c r="M59" s="165">
        <f>IF(2eme!$B94=0,0,IF(2eme!$F94="X"," ","NP"))</f>
        <v>0</v>
      </c>
      <c r="N59" s="165">
        <f>IF(2eme!$B95=0,0,IF(2eme!$F95="X"," ","NP"))</f>
        <v>0</v>
      </c>
      <c r="O59" s="165">
        <f>IF(2eme!$B96=0,0,IF(2eme!$F96="X"," ","NP"))</f>
        <v>0</v>
      </c>
      <c r="P59" s="165">
        <f>IF(2eme!$B97=0,0,IF(2eme!$F97="X"," ","NP"))</f>
        <v>0</v>
      </c>
      <c r="Q59" s="165">
        <f>IF(2eme!$B98=0,0,IF(2eme!$F98="X"," ","NP"))</f>
        <v>0</v>
      </c>
      <c r="R59" s="165">
        <f>IF(2eme!$B99=0,0,IF(2eme!$F99="X"," ","NP"))</f>
        <v>0</v>
      </c>
    </row>
    <row r="60" spans="1:18" ht="13.5">
      <c r="A60" s="138" t="str">
        <f>IF(2eme!B58=0," ",2eme!A58)</f>
        <v> </v>
      </c>
      <c r="B60" s="138" t="str">
        <f>IF(A60=" "," ",IF(2eme!F58="X",2eme!B58,"Non Partant ("&amp;2eme!B58&amp;")"))</f>
        <v> </v>
      </c>
      <c r="C60" s="138" t="str">
        <f>IF(2eme!F58="X",2eme!C58," ")</f>
        <v> </v>
      </c>
      <c r="D60" s="139"/>
      <c r="E60" s="139" t="str">
        <f>IF(2eme!B108=0," ",2eme!A108)</f>
        <v> </v>
      </c>
      <c r="F60" s="139" t="str">
        <f>IF(E60=" "," ",IF(2eme!F108="X",2eme!B108,"Non Partant ("&amp;2eme!B108&amp;")"))</f>
        <v> </v>
      </c>
      <c r="G60" s="139" t="str">
        <f>IF(2eme!F108="X",2eme!C108," ")</f>
        <v> </v>
      </c>
      <c r="I60" s="165"/>
      <c r="J60" s="165"/>
      <c r="K60" s="165"/>
      <c r="L60" s="165"/>
      <c r="M60" s="165"/>
      <c r="N60" s="165"/>
      <c r="O60" s="165"/>
      <c r="P60" s="165"/>
      <c r="Q60" s="165"/>
      <c r="R60" s="165"/>
    </row>
    <row r="61" spans="1:18" ht="13.5">
      <c r="A61" s="139" t="str">
        <f>IF(2eme!B59=0," ",2eme!A59)</f>
        <v> </v>
      </c>
      <c r="B61" s="140" t="str">
        <f>IF(A61=" "," ",IF(2eme!F59="X",2eme!B59,"Non Partant ("&amp;2eme!B59&amp;")"))</f>
        <v> </v>
      </c>
      <c r="C61" s="139" t="str">
        <f>IF(2eme!F59="X",2eme!C59," ")</f>
        <v> </v>
      </c>
      <c r="D61" s="139"/>
      <c r="E61" s="138" t="str">
        <f>IF(2eme!B109=0," ",2eme!A109)</f>
        <v> </v>
      </c>
      <c r="F61" s="138" t="str">
        <f>IF(E61=" "," ",IF(2eme!F109="X",2eme!B109,"Non Partant ("&amp;2eme!B109&amp;")"))</f>
        <v> </v>
      </c>
      <c r="G61" s="138" t="str">
        <f>IF(2eme!F109="X",2eme!C109," ")</f>
        <v> </v>
      </c>
      <c r="I61" s="165"/>
      <c r="J61" s="165"/>
      <c r="K61" s="165"/>
      <c r="L61" s="165"/>
      <c r="M61" s="165"/>
      <c r="N61" s="165"/>
      <c r="O61" s="165"/>
      <c r="P61" s="165"/>
      <c r="Q61" s="165"/>
      <c r="R61" s="165"/>
    </row>
    <row r="62" spans="4:18" ht="12.75">
      <c r="D62" s="78"/>
      <c r="E62" s="78"/>
      <c r="F62" s="78"/>
      <c r="G62" s="78"/>
      <c r="I62" s="165"/>
      <c r="J62" s="165"/>
      <c r="K62" s="165"/>
      <c r="L62" s="165"/>
      <c r="M62" s="165"/>
      <c r="N62" s="165"/>
      <c r="O62" s="165"/>
      <c r="P62" s="165"/>
      <c r="Q62" s="165"/>
      <c r="R62" s="165"/>
    </row>
    <row r="63" spans="4:18" ht="12.75">
      <c r="D63" s="78"/>
      <c r="E63" s="78"/>
      <c r="F63" s="78"/>
      <c r="G63" s="78"/>
      <c r="I63" s="165"/>
      <c r="J63" s="165"/>
      <c r="K63" s="165"/>
      <c r="L63" s="165"/>
      <c r="M63" s="165"/>
      <c r="N63" s="165"/>
      <c r="O63" s="165"/>
      <c r="P63" s="165"/>
      <c r="Q63" s="165"/>
      <c r="R63" s="165"/>
    </row>
    <row r="64" spans="4:18" ht="12.75">
      <c r="D64" s="78"/>
      <c r="E64" s="78"/>
      <c r="F64" s="78"/>
      <c r="G64" s="78"/>
      <c r="I64" s="135">
        <f>2eme!A100</f>
        <v>191</v>
      </c>
      <c r="J64" s="135">
        <f>2eme!A101</f>
        <v>192</v>
      </c>
      <c r="K64" s="135">
        <f>2eme!A102</f>
        <v>193</v>
      </c>
      <c r="L64" s="135">
        <f>2eme!A103</f>
        <v>194</v>
      </c>
      <c r="M64" s="135">
        <f>2eme!A104</f>
        <v>195</v>
      </c>
      <c r="N64" s="135">
        <f>2eme!A105</f>
        <v>196</v>
      </c>
      <c r="O64" s="135">
        <f>2eme!A106</f>
        <v>197</v>
      </c>
      <c r="P64" s="135">
        <f>2eme!A107</f>
        <v>198</v>
      </c>
      <c r="Q64" s="135">
        <f>2eme!A108</f>
        <v>199</v>
      </c>
      <c r="R64" s="135">
        <f>2eme!A109</f>
        <v>200</v>
      </c>
    </row>
    <row r="65" spans="4:18" ht="12.75">
      <c r="D65" s="78"/>
      <c r="E65" s="78"/>
      <c r="F65" s="78"/>
      <c r="G65" s="78"/>
      <c r="I65" s="165">
        <f>IF(2eme!$B100=0,0,IF(2eme!$F100="X"," ","NP"))</f>
        <v>0</v>
      </c>
      <c r="J65" s="165">
        <f>IF(2eme!$B101=0,0,IF(2eme!$F101="X"," ","NP"))</f>
        <v>0</v>
      </c>
      <c r="K65" s="165">
        <f>IF(2eme!$B102=0,0,IF(2eme!$F102="X"," ","NP"))</f>
        <v>0</v>
      </c>
      <c r="L65" s="165">
        <f>IF(2eme!$B103=0,0,IF(2eme!$F103="X"," ","NP"))</f>
        <v>0</v>
      </c>
      <c r="M65" s="165">
        <f>IF(2eme!$B104=0,0,IF(2eme!$F104="X"," ","NP"))</f>
        <v>0</v>
      </c>
      <c r="N65" s="165">
        <f>IF(2eme!$B105=0,0,IF(2eme!$F105="X"," ","NP"))</f>
        <v>0</v>
      </c>
      <c r="O65" s="165">
        <f>IF(2eme!$B106=0,0,IF(2eme!$F106="X"," ","NP"))</f>
        <v>0</v>
      </c>
      <c r="P65" s="165">
        <f>IF(2eme!$B107=0,0,IF(2eme!$F107="X"," ","NP"))</f>
        <v>0</v>
      </c>
      <c r="Q65" s="165">
        <f>IF(2eme!$B108=0,0,IF(2eme!$F108="X"," ","NP"))</f>
        <v>0</v>
      </c>
      <c r="R65" s="165">
        <f>IF(2eme!$B109=0,0,IF(2eme!$F109="X"," ","NP"))</f>
        <v>0</v>
      </c>
    </row>
    <row r="66" spans="4:18" ht="12.75">
      <c r="D66" s="78"/>
      <c r="E66" s="78"/>
      <c r="F66" s="78"/>
      <c r="G66" s="78"/>
      <c r="I66" s="165"/>
      <c r="J66" s="165"/>
      <c r="K66" s="165"/>
      <c r="L66" s="165"/>
      <c r="M66" s="165"/>
      <c r="N66" s="165"/>
      <c r="O66" s="165"/>
      <c r="P66" s="165"/>
      <c r="Q66" s="165"/>
      <c r="R66" s="165"/>
    </row>
    <row r="67" spans="4:18" ht="12.75">
      <c r="D67" s="78"/>
      <c r="E67" s="78"/>
      <c r="F67" s="78"/>
      <c r="G67" s="78"/>
      <c r="I67" s="165"/>
      <c r="J67" s="165"/>
      <c r="K67" s="165"/>
      <c r="L67" s="165"/>
      <c r="M67" s="165"/>
      <c r="N67" s="165"/>
      <c r="O67" s="165"/>
      <c r="P67" s="165"/>
      <c r="Q67" s="165"/>
      <c r="R67" s="165"/>
    </row>
    <row r="68" spans="4:18" ht="12.75">
      <c r="D68" s="78"/>
      <c r="E68" s="78"/>
      <c r="F68" s="78"/>
      <c r="G68" s="78"/>
      <c r="I68" s="165"/>
      <c r="J68" s="165"/>
      <c r="K68" s="165"/>
      <c r="L68" s="165"/>
      <c r="M68" s="165"/>
      <c r="N68" s="165"/>
      <c r="O68" s="165"/>
      <c r="P68" s="165"/>
      <c r="Q68" s="165"/>
      <c r="R68" s="165"/>
    </row>
    <row r="69" spans="4:18" ht="12.75">
      <c r="D69" s="78"/>
      <c r="E69" s="78"/>
      <c r="F69" s="78"/>
      <c r="G69" s="78"/>
      <c r="I69" s="165"/>
      <c r="J69" s="165"/>
      <c r="K69" s="165"/>
      <c r="L69" s="165"/>
      <c r="M69" s="165"/>
      <c r="N69" s="165"/>
      <c r="O69" s="165"/>
      <c r="P69" s="165"/>
      <c r="Q69" s="165"/>
      <c r="R69" s="165"/>
    </row>
    <row r="70" spans="4:7" ht="12.75">
      <c r="D70" s="78"/>
      <c r="E70" s="78"/>
      <c r="F70" s="78"/>
      <c r="G70" s="78"/>
    </row>
    <row r="71" spans="4:7" ht="12.75">
      <c r="D71" s="78"/>
      <c r="E71" s="78"/>
      <c r="F71" s="78"/>
      <c r="G71" s="78"/>
    </row>
    <row r="72" spans="4:7" ht="12.75">
      <c r="D72" s="78"/>
      <c r="E72" s="78"/>
      <c r="F72" s="78"/>
      <c r="G72" s="78"/>
    </row>
    <row r="73" spans="4:7" ht="12.75">
      <c r="D73" s="78"/>
      <c r="E73" s="78"/>
      <c r="F73" s="78"/>
      <c r="G73" s="78"/>
    </row>
    <row r="74" spans="4:7" ht="12.75">
      <c r="D74" s="78"/>
      <c r="E74" s="78"/>
      <c r="F74" s="78"/>
      <c r="G74" s="78"/>
    </row>
    <row r="75" spans="4:7" ht="12.75">
      <c r="D75" s="78"/>
      <c r="E75" s="78"/>
      <c r="F75" s="78"/>
      <c r="G75" s="78"/>
    </row>
    <row r="76" spans="4:7" ht="12.75">
      <c r="D76" s="78"/>
      <c r="E76" s="78"/>
      <c r="F76" s="78"/>
      <c r="G76" s="78"/>
    </row>
    <row r="77" spans="4:7" ht="12.75">
      <c r="D77" s="78"/>
      <c r="E77" s="78"/>
      <c r="F77" s="78"/>
      <c r="G77" s="78"/>
    </row>
    <row r="78" spans="4:7" ht="12.75">
      <c r="D78" s="78"/>
      <c r="E78" s="78"/>
      <c r="F78" s="78"/>
      <c r="G78" s="78"/>
    </row>
    <row r="79" spans="4:7" ht="12.75">
      <c r="D79" s="78"/>
      <c r="E79" s="78"/>
      <c r="F79" s="78"/>
      <c r="G79" s="78"/>
    </row>
    <row r="80" spans="4:7" ht="12.75">
      <c r="D80" s="78"/>
      <c r="E80" s="78"/>
      <c r="F80" s="78"/>
      <c r="G80" s="78"/>
    </row>
    <row r="81" spans="4:7" ht="12.75">
      <c r="D81" s="78"/>
      <c r="E81" s="78"/>
      <c r="F81" s="78"/>
      <c r="G81" s="78"/>
    </row>
    <row r="82" spans="4:7" ht="12.75">
      <c r="D82" s="78"/>
      <c r="E82" s="78"/>
      <c r="F82" s="78"/>
      <c r="G82" s="78"/>
    </row>
    <row r="83" spans="4:7" ht="12.75">
      <c r="D83" s="78"/>
      <c r="E83" s="78"/>
      <c r="F83" s="78"/>
      <c r="G83" s="78"/>
    </row>
    <row r="84" spans="4:7" ht="12.75">
      <c r="D84" s="78"/>
      <c r="E84" s="78"/>
      <c r="F84" s="78"/>
      <c r="G84" s="78"/>
    </row>
    <row r="85" spans="4:7" ht="12.75">
      <c r="D85" s="78"/>
      <c r="E85" s="78"/>
      <c r="F85" s="78"/>
      <c r="G85" s="78"/>
    </row>
    <row r="86" spans="4:7" ht="12.75">
      <c r="D86" s="78"/>
      <c r="E86" s="78"/>
      <c r="F86" s="78"/>
      <c r="G86" s="78"/>
    </row>
    <row r="87" spans="4:7" ht="12.75">
      <c r="D87" s="78"/>
      <c r="E87" s="78"/>
      <c r="F87" s="78"/>
      <c r="G87" s="78"/>
    </row>
    <row r="88" spans="4:7" ht="12.75">
      <c r="D88" s="78"/>
      <c r="E88" s="78"/>
      <c r="F88" s="78"/>
      <c r="G88" s="78"/>
    </row>
    <row r="89" spans="4:7" ht="12.75">
      <c r="D89" s="78"/>
      <c r="E89" s="78"/>
      <c r="F89" s="78"/>
      <c r="G89" s="78"/>
    </row>
    <row r="90" spans="4:7" ht="12.75">
      <c r="D90" s="78"/>
      <c r="E90" s="78"/>
      <c r="F90" s="78"/>
      <c r="G90" s="78"/>
    </row>
    <row r="91" spans="4:7" ht="12.75">
      <c r="D91" s="78"/>
      <c r="E91" s="78"/>
      <c r="F91" s="78"/>
      <c r="G91" s="78"/>
    </row>
    <row r="92" spans="4:7" ht="12.75">
      <c r="D92" s="78"/>
      <c r="E92" s="78"/>
      <c r="F92" s="78"/>
      <c r="G92" s="78"/>
    </row>
    <row r="93" spans="4:7" ht="12.75">
      <c r="D93" s="78"/>
      <c r="E93" s="78"/>
      <c r="F93" s="78"/>
      <c r="G93" s="78"/>
    </row>
    <row r="94" spans="4:7" ht="12.75">
      <c r="D94" s="78"/>
      <c r="E94" s="78"/>
      <c r="F94" s="78"/>
      <c r="G94" s="78"/>
    </row>
    <row r="95" spans="4:7" ht="12.75">
      <c r="D95" s="78"/>
      <c r="E95" s="78"/>
      <c r="F95" s="78"/>
      <c r="G95" s="78"/>
    </row>
    <row r="96" spans="4:7" ht="12.75">
      <c r="D96" s="78"/>
      <c r="E96" s="78"/>
      <c r="F96" s="78"/>
      <c r="G96" s="78"/>
    </row>
    <row r="97" spans="4:7" ht="12.75">
      <c r="D97" s="78"/>
      <c r="E97" s="78"/>
      <c r="F97" s="78"/>
      <c r="G97" s="78"/>
    </row>
    <row r="98" spans="4:7" ht="12.75">
      <c r="D98" s="78"/>
      <c r="E98" s="78"/>
      <c r="F98" s="78"/>
      <c r="G98" s="78"/>
    </row>
    <row r="99" spans="4:7" ht="12.75">
      <c r="D99" s="78"/>
      <c r="E99" s="78"/>
      <c r="F99" s="78"/>
      <c r="G99" s="78"/>
    </row>
    <row r="100" spans="4:7" ht="12.75">
      <c r="D100" s="78"/>
      <c r="E100" s="78"/>
      <c r="F100" s="78"/>
      <c r="G100" s="78"/>
    </row>
    <row r="101" spans="4:7" ht="12.75">
      <c r="D101" s="78"/>
      <c r="E101" s="78"/>
      <c r="F101" s="78"/>
      <c r="G101" s="78"/>
    </row>
    <row r="102" spans="4:7" ht="12.75">
      <c r="D102" s="78"/>
      <c r="E102" s="78"/>
      <c r="F102" s="78"/>
      <c r="G102" s="78"/>
    </row>
    <row r="103" spans="4:7" ht="12.75">
      <c r="D103" s="78"/>
      <c r="E103" s="78"/>
      <c r="F103" s="78"/>
      <c r="G103" s="78"/>
    </row>
    <row r="104" spans="4:7" ht="12.75">
      <c r="D104" s="78"/>
      <c r="E104" s="78"/>
      <c r="F104" s="78"/>
      <c r="G104" s="78"/>
    </row>
    <row r="105" spans="4:7" ht="12.75">
      <c r="D105" s="78"/>
      <c r="E105" s="78"/>
      <c r="F105" s="78"/>
      <c r="G105" s="78"/>
    </row>
    <row r="106" spans="4:7" ht="12.75">
      <c r="D106" s="78"/>
      <c r="E106" s="78"/>
      <c r="F106" s="78"/>
      <c r="G106" s="78"/>
    </row>
    <row r="107" spans="4:7" ht="12.75">
      <c r="D107" s="78"/>
      <c r="E107" s="78"/>
      <c r="F107" s="78"/>
      <c r="G107" s="78"/>
    </row>
    <row r="108" spans="4:7" ht="12.75">
      <c r="D108" s="78"/>
      <c r="E108" s="78"/>
      <c r="F108" s="78"/>
      <c r="G108" s="78"/>
    </row>
    <row r="109" spans="4:7" ht="12.75">
      <c r="D109" s="78"/>
      <c r="E109" s="78"/>
      <c r="F109" s="78"/>
      <c r="G109" s="78"/>
    </row>
    <row r="110" spans="4:7" ht="12.75">
      <c r="D110" s="78"/>
      <c r="E110" s="78"/>
      <c r="F110" s="78"/>
      <c r="G110" s="78"/>
    </row>
    <row r="111" spans="4:7" ht="12.75">
      <c r="D111" s="78"/>
      <c r="E111" s="78"/>
      <c r="F111" s="78"/>
      <c r="G111" s="78"/>
    </row>
  </sheetData>
  <sheetProtection sheet="1"/>
  <mergeCells count="115">
    <mergeCell ref="P65:P69"/>
    <mergeCell ref="Q65:Q69"/>
    <mergeCell ref="R65:R69"/>
    <mergeCell ref="P59:P63"/>
    <mergeCell ref="Q59:Q63"/>
    <mergeCell ref="R59:R63"/>
    <mergeCell ref="I65:I69"/>
    <mergeCell ref="J65:J69"/>
    <mergeCell ref="K65:K69"/>
    <mergeCell ref="L65:L69"/>
    <mergeCell ref="M65:M69"/>
    <mergeCell ref="N65:N69"/>
    <mergeCell ref="O65:O69"/>
    <mergeCell ref="P53:P57"/>
    <mergeCell ref="Q53:Q57"/>
    <mergeCell ref="R53:R57"/>
    <mergeCell ref="I59:I63"/>
    <mergeCell ref="J59:J63"/>
    <mergeCell ref="K59:K63"/>
    <mergeCell ref="L59:L63"/>
    <mergeCell ref="M59:M63"/>
    <mergeCell ref="N59:N63"/>
    <mergeCell ref="O59:O63"/>
    <mergeCell ref="P47:P51"/>
    <mergeCell ref="Q47:Q51"/>
    <mergeCell ref="R47:R51"/>
    <mergeCell ref="I53:I57"/>
    <mergeCell ref="J53:J57"/>
    <mergeCell ref="K53:K57"/>
    <mergeCell ref="L53:L57"/>
    <mergeCell ref="M53:M57"/>
    <mergeCell ref="N53:N57"/>
    <mergeCell ref="O53:O57"/>
    <mergeCell ref="P41:P45"/>
    <mergeCell ref="Q41:Q45"/>
    <mergeCell ref="R41:R45"/>
    <mergeCell ref="I47:I51"/>
    <mergeCell ref="J47:J51"/>
    <mergeCell ref="K47:K51"/>
    <mergeCell ref="L47:L51"/>
    <mergeCell ref="M47:M51"/>
    <mergeCell ref="N47:N51"/>
    <mergeCell ref="O47:O51"/>
    <mergeCell ref="P35:P39"/>
    <mergeCell ref="Q35:Q39"/>
    <mergeCell ref="R35:R39"/>
    <mergeCell ref="I41:I45"/>
    <mergeCell ref="J41:J45"/>
    <mergeCell ref="K41:K45"/>
    <mergeCell ref="L41:L45"/>
    <mergeCell ref="M41:M45"/>
    <mergeCell ref="N41:N45"/>
    <mergeCell ref="O41:O45"/>
    <mergeCell ref="P29:P33"/>
    <mergeCell ref="Q29:Q33"/>
    <mergeCell ref="R29:R33"/>
    <mergeCell ref="I35:I39"/>
    <mergeCell ref="J35:J39"/>
    <mergeCell ref="K35:K39"/>
    <mergeCell ref="L35:L39"/>
    <mergeCell ref="M35:M39"/>
    <mergeCell ref="N35:N39"/>
    <mergeCell ref="O35:O39"/>
    <mergeCell ref="P23:P27"/>
    <mergeCell ref="Q23:Q27"/>
    <mergeCell ref="R23:R27"/>
    <mergeCell ref="I29:I33"/>
    <mergeCell ref="J29:J33"/>
    <mergeCell ref="K29:K33"/>
    <mergeCell ref="L29:L33"/>
    <mergeCell ref="M29:M33"/>
    <mergeCell ref="N29:N33"/>
    <mergeCell ref="O29:O33"/>
    <mergeCell ref="P17:P21"/>
    <mergeCell ref="Q17:Q21"/>
    <mergeCell ref="R17:R21"/>
    <mergeCell ref="I23:I27"/>
    <mergeCell ref="J23:J27"/>
    <mergeCell ref="K23:K27"/>
    <mergeCell ref="L23:L27"/>
    <mergeCell ref="M23:M27"/>
    <mergeCell ref="N23:N27"/>
    <mergeCell ref="O23:O27"/>
    <mergeCell ref="P11:P15"/>
    <mergeCell ref="Q11:Q15"/>
    <mergeCell ref="R11:R15"/>
    <mergeCell ref="I17:I21"/>
    <mergeCell ref="J17:J21"/>
    <mergeCell ref="K17:K21"/>
    <mergeCell ref="L17:L21"/>
    <mergeCell ref="M17:M21"/>
    <mergeCell ref="N17:N21"/>
    <mergeCell ref="O17:O21"/>
    <mergeCell ref="A6:G6"/>
    <mergeCell ref="I6:R6"/>
    <mergeCell ref="P8:Q8"/>
    <mergeCell ref="I11:I15"/>
    <mergeCell ref="J11:J15"/>
    <mergeCell ref="K11:K15"/>
    <mergeCell ref="L11:L15"/>
    <mergeCell ref="M11:M15"/>
    <mergeCell ref="N11:N15"/>
    <mergeCell ref="O11:O15"/>
    <mergeCell ref="A3:B3"/>
    <mergeCell ref="C3:G3"/>
    <mergeCell ref="J3:R3"/>
    <mergeCell ref="A4:B4"/>
    <mergeCell ref="C4:G4"/>
    <mergeCell ref="J4:R4"/>
    <mergeCell ref="A1:B1"/>
    <mergeCell ref="C1:G1"/>
    <mergeCell ref="J1:R1"/>
    <mergeCell ref="A2:B2"/>
    <mergeCell ref="C2:G2"/>
    <mergeCell ref="J2:R2"/>
  </mergeCells>
  <conditionalFormatting sqref="I11:R15 I17:R21 I23:R27 I29:R33 I35:R39 I41:R45 I47:R51 I53:R57 I59:R63 I65:R69">
    <cfRule type="cellIs" priority="1" dxfId="0" operator="equal" stopIfTrue="1">
      <formula>0</formula>
    </cfRule>
  </conditionalFormatting>
  <printOptions horizontalCentered="1" verticalCentered="1"/>
  <pageMargins left="0.7083333333333334" right="0.7083333333333334" top="1.3576388888888888" bottom="0.7479166666666667" header="0.5118055555555555" footer="0.5118055555555555"/>
  <pageSetup fitToHeight="0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R111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7.7109375" style="126" customWidth="1"/>
    <col min="2" max="3" width="30.7109375" style="126" customWidth="1"/>
    <col min="4" max="4" width="2.7109375" style="126" customWidth="1"/>
    <col min="5" max="5" width="7.7109375" style="126" customWidth="1"/>
    <col min="6" max="7" width="30.7109375" style="126" customWidth="1"/>
    <col min="8" max="16384" width="11.421875" style="126" customWidth="1"/>
  </cols>
  <sheetData>
    <row r="1" spans="1:18" ht="12.75" customHeight="1">
      <c r="A1" s="156" t="s">
        <v>244</v>
      </c>
      <c r="B1" s="156"/>
      <c r="C1" s="157" t="str">
        <f>infos_course!B2</f>
        <v>VOVES</v>
      </c>
      <c r="D1" s="157"/>
      <c r="E1" s="157"/>
      <c r="F1" s="157"/>
      <c r="G1" s="157"/>
      <c r="I1" s="127" t="s">
        <v>2</v>
      </c>
      <c r="J1" s="157" t="str">
        <f>infos_course!B2</f>
        <v>VOVES</v>
      </c>
      <c r="K1" s="157"/>
      <c r="L1" s="157"/>
      <c r="M1" s="157"/>
      <c r="N1" s="157"/>
      <c r="O1" s="157"/>
      <c r="P1" s="157"/>
      <c r="Q1" s="157"/>
      <c r="R1" s="157"/>
    </row>
    <row r="2" spans="1:18" ht="12.75" customHeight="1">
      <c r="A2" s="156" t="s">
        <v>245</v>
      </c>
      <c r="B2" s="156"/>
      <c r="C2" s="158" t="str">
        <f>infos_course!B3</f>
        <v>A C VOVES</v>
      </c>
      <c r="D2" s="158"/>
      <c r="E2" s="158"/>
      <c r="F2" s="158"/>
      <c r="G2" s="158"/>
      <c r="I2" s="127" t="s">
        <v>4</v>
      </c>
      <c r="J2" s="158" t="str">
        <f>infos_course!B3</f>
        <v>A C VOVES</v>
      </c>
      <c r="K2" s="158"/>
      <c r="L2" s="158"/>
      <c r="M2" s="158"/>
      <c r="N2" s="158"/>
      <c r="O2" s="158"/>
      <c r="P2" s="158"/>
      <c r="Q2" s="158"/>
      <c r="R2" s="158"/>
    </row>
    <row r="3" spans="1:18" ht="12.75" customHeight="1">
      <c r="A3" s="156" t="s">
        <v>246</v>
      </c>
      <c r="B3" s="156"/>
      <c r="C3" s="159">
        <f>infos_course!B4</f>
        <v>0</v>
      </c>
      <c r="D3" s="159"/>
      <c r="E3" s="159"/>
      <c r="F3" s="159"/>
      <c r="G3" s="159"/>
      <c r="I3" s="127" t="s">
        <v>7</v>
      </c>
      <c r="J3" s="159">
        <f>infos_course!B4</f>
        <v>0</v>
      </c>
      <c r="K3" s="159"/>
      <c r="L3" s="159"/>
      <c r="M3" s="159"/>
      <c r="N3" s="159"/>
      <c r="O3" s="159"/>
      <c r="P3" s="159"/>
      <c r="Q3" s="159"/>
      <c r="R3" s="159"/>
    </row>
    <row r="4" spans="1:18" ht="12.75" customHeight="1">
      <c r="A4" s="160" t="s">
        <v>247</v>
      </c>
      <c r="B4" s="160"/>
      <c r="C4" s="161">
        <f>infos_course!B11</f>
        <v>0</v>
      </c>
      <c r="D4" s="161"/>
      <c r="E4" s="161"/>
      <c r="F4" s="161"/>
      <c r="G4" s="161"/>
      <c r="I4" s="128" t="s">
        <v>248</v>
      </c>
      <c r="J4" s="161">
        <f>infos_course!B11</f>
        <v>0</v>
      </c>
      <c r="K4" s="161"/>
      <c r="L4" s="161"/>
      <c r="M4" s="161"/>
      <c r="N4" s="161"/>
      <c r="O4" s="161"/>
      <c r="P4" s="161"/>
      <c r="Q4" s="161"/>
      <c r="R4" s="161"/>
    </row>
    <row r="5" spans="1:18" ht="12.75">
      <c r="A5" s="129"/>
      <c r="B5" s="130"/>
      <c r="C5" s="131"/>
      <c r="D5" s="131"/>
      <c r="E5" s="131"/>
      <c r="F5" s="131"/>
      <c r="G5" s="131"/>
      <c r="I5" s="129"/>
      <c r="J5" s="130"/>
      <c r="K5" s="131"/>
      <c r="L5" s="129"/>
      <c r="M5" s="129"/>
      <c r="N5" s="129"/>
      <c r="O5" s="129"/>
      <c r="P5" s="129"/>
      <c r="Q5" s="129"/>
      <c r="R5" s="129"/>
    </row>
    <row r="6" spans="1:18" ht="15.75" customHeight="1">
      <c r="A6" s="162" t="str">
        <f>"Liste des partants "&amp;3eme!A6</f>
        <v>Liste des partants 3ème catégorie</v>
      </c>
      <c r="B6" s="162"/>
      <c r="C6" s="162"/>
      <c r="D6" s="162"/>
      <c r="E6" s="162"/>
      <c r="F6" s="162"/>
      <c r="G6" s="162"/>
      <c r="I6" s="162" t="str">
        <f>"Grille de course "&amp;3eme!A6</f>
        <v>Grille de course 3ème catégorie</v>
      </c>
      <c r="J6" s="162"/>
      <c r="K6" s="162"/>
      <c r="L6" s="162"/>
      <c r="M6" s="162"/>
      <c r="N6" s="162"/>
      <c r="O6" s="162"/>
      <c r="P6" s="162"/>
      <c r="Q6" s="162"/>
      <c r="R6" s="162"/>
    </row>
    <row r="7" ht="6" customHeight="1"/>
    <row r="8" spans="4:18" ht="12.75">
      <c r="D8" s="132"/>
      <c r="E8" s="132"/>
      <c r="F8" s="133" t="s">
        <v>249</v>
      </c>
      <c r="G8" s="132">
        <f>infos_course!C11</f>
        <v>0</v>
      </c>
      <c r="J8" s="133"/>
      <c r="K8" s="132"/>
      <c r="P8" s="163" t="s">
        <v>250</v>
      </c>
      <c r="Q8" s="163"/>
      <c r="R8" s="134">
        <f>infos_course!C11</f>
        <v>0</v>
      </c>
    </row>
    <row r="9" ht="6" customHeight="1"/>
    <row r="10" spans="9:18" ht="15.75" customHeight="1">
      <c r="I10" s="135">
        <f>3eme!A10</f>
        <v>101</v>
      </c>
      <c r="J10" s="135">
        <f>3eme!A11</f>
        <v>102</v>
      </c>
      <c r="K10" s="135">
        <f>3eme!A12</f>
        <v>103</v>
      </c>
      <c r="L10" s="135">
        <f>3eme!A13</f>
        <v>104</v>
      </c>
      <c r="M10" s="135">
        <f>3eme!A14</f>
        <v>105</v>
      </c>
      <c r="N10" s="135">
        <f>3eme!A15</f>
        <v>106</v>
      </c>
      <c r="O10" s="135">
        <f>3eme!A16</f>
        <v>107</v>
      </c>
      <c r="P10" s="135">
        <f>3eme!A17</f>
        <v>108</v>
      </c>
      <c r="Q10" s="135">
        <f>3eme!A18</f>
        <v>109</v>
      </c>
      <c r="R10" s="135">
        <f>3eme!A19</f>
        <v>110</v>
      </c>
    </row>
    <row r="11" spans="1:18" ht="12.75">
      <c r="A11" s="136" t="s">
        <v>43</v>
      </c>
      <c r="B11" s="136" t="s">
        <v>44</v>
      </c>
      <c r="C11" s="136" t="s">
        <v>4</v>
      </c>
      <c r="D11" s="137"/>
      <c r="E11" s="136" t="s">
        <v>43</v>
      </c>
      <c r="F11" s="136" t="s">
        <v>44</v>
      </c>
      <c r="G11" s="136" t="s">
        <v>4</v>
      </c>
      <c r="I11" s="165" t="str">
        <f>IF(3eme!$B10=0,0,IF(3eme!$F10="X"," ","NP"))</f>
        <v>NP</v>
      </c>
      <c r="J11" s="165" t="str">
        <f>IF(3eme!$B11=0,0,IF(3eme!$F11="X"," ","NP"))</f>
        <v>NP</v>
      </c>
      <c r="K11" s="165" t="str">
        <f>IF(3eme!$B12=0,0,IF(3eme!$F12="X"," ","NP"))</f>
        <v>NP</v>
      </c>
      <c r="L11" s="165" t="str">
        <f>IF(3eme!$B13=0,0,IF(3eme!$F13="X"," ","NP"))</f>
        <v>NP</v>
      </c>
      <c r="M11" s="165" t="str">
        <f>IF(3eme!$B14=0,0,IF(3eme!$F14="X"," ","NP"))</f>
        <v>NP</v>
      </c>
      <c r="N11" s="165" t="str">
        <f>IF(3eme!$B15=0,0,IF(3eme!$F15="X"," ","NP"))</f>
        <v>NP</v>
      </c>
      <c r="O11" s="165" t="str">
        <f>IF(3eme!$B16=0,0,IF(3eme!$F16="X"," ","NP"))</f>
        <v>NP</v>
      </c>
      <c r="P11" s="165" t="str">
        <f>IF(3eme!$B17=0,0,IF(3eme!$F17="X"," ","NP"))</f>
        <v>NP</v>
      </c>
      <c r="Q11" s="165" t="str">
        <f>IF(3eme!$B18=0,0,IF(3eme!$F18="X"," ","NP"))</f>
        <v>NP</v>
      </c>
      <c r="R11" s="165" t="str">
        <f>IF(3eme!$B19=0,0,IF(3eme!$F19="X"," ","NP"))</f>
        <v>NP</v>
      </c>
    </row>
    <row r="12" spans="1:18" ht="13.5">
      <c r="A12" s="138">
        <f>IF(3eme!B10=0," ",3eme!A10)</f>
        <v>101</v>
      </c>
      <c r="B12" s="138" t="str">
        <f>IF(A12=" "," ",IF(3eme!F10="X",3eme!B10,"Non Partant ("&amp;3eme!B10&amp;")"))</f>
        <v>Non Partant (PETIT SYLVAIN)</v>
      </c>
      <c r="C12" s="138" t="str">
        <f>IF(3eme!F10="X",3eme!C10," ")</f>
        <v> </v>
      </c>
      <c r="D12" s="139"/>
      <c r="E12" s="139" t="e">
        <f>IF(3eme!#REF!=0," ",3eme!#REF!)</f>
        <v>#REF!</v>
      </c>
      <c r="F12" s="139" t="e">
        <f>IF(E12=" "," ",IF(3eme!#REF!="X",3eme!#REF!,"Non Partant ("&amp;3eme!#REF!&amp;")"))</f>
        <v>#REF!</v>
      </c>
      <c r="G12" s="139" t="e">
        <f>IF(3eme!#REF!="X",3eme!#REF!," ")</f>
        <v>#REF!</v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18" ht="13.5">
      <c r="A13" s="139">
        <f>IF(3eme!B11=0," ",3eme!A11)</f>
        <v>102</v>
      </c>
      <c r="B13" s="140" t="str">
        <f>IF(A13=" "," ",IF(3eme!F11="X",3eme!B11,"Non Partant ("&amp;3eme!B11&amp;")"))</f>
        <v>Non Partant (AULARD NICOLAS)</v>
      </c>
      <c r="C13" s="139" t="str">
        <f>IF(3eme!F11="X",3eme!C11," ")</f>
        <v> </v>
      </c>
      <c r="D13" s="139"/>
      <c r="E13" s="138" t="e">
        <f>IF(3eme!#REF!=0," ",3eme!#REF!)</f>
        <v>#REF!</v>
      </c>
      <c r="F13" s="138" t="e">
        <f>IF(E13=" "," ",IF(3eme!#REF!="X",3eme!#REF!,"Non Partant ("&amp;3eme!#REF!&amp;")"))</f>
        <v>#REF!</v>
      </c>
      <c r="G13" s="138" t="e">
        <f>IF(3eme!#REF!="X",3eme!#REF!," ")</f>
        <v>#REF!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18" ht="13.5">
      <c r="A14" s="138">
        <f>IF(3eme!B12=0," ",3eme!A12)</f>
        <v>103</v>
      </c>
      <c r="B14" s="138" t="str">
        <f>IF(A14=" "," ",IF(3eme!F12="X",3eme!B12,"Non Partant ("&amp;3eme!B12&amp;")"))</f>
        <v>Non Partant (LHERMITTE BRUNO)</v>
      </c>
      <c r="C14" s="138" t="str">
        <f>IF(3eme!F12="X",3eme!C12," ")</f>
        <v> </v>
      </c>
      <c r="D14" s="139"/>
      <c r="E14" s="139" t="e">
        <f>IF(3eme!#REF!=0," ",3eme!#REF!)</f>
        <v>#REF!</v>
      </c>
      <c r="F14" s="139" t="e">
        <f>IF(E14=" "," ",IF(3eme!#REF!="X",3eme!#REF!,"Non Partant ("&amp;3eme!#REF!&amp;")"))</f>
        <v>#REF!</v>
      </c>
      <c r="G14" s="139" t="e">
        <f>IF(3eme!#REF!="X",3eme!#REF!," ")</f>
        <v>#REF!</v>
      </c>
      <c r="I14" s="165"/>
      <c r="J14" s="165"/>
      <c r="K14" s="165"/>
      <c r="L14" s="165"/>
      <c r="M14" s="165"/>
      <c r="N14" s="165"/>
      <c r="O14" s="165"/>
      <c r="P14" s="165"/>
      <c r="Q14" s="165"/>
      <c r="R14" s="165"/>
    </row>
    <row r="15" spans="1:18" ht="13.5">
      <c r="A15" s="139">
        <f>IF(3eme!B13=0," ",3eme!A13)</f>
        <v>104</v>
      </c>
      <c r="B15" s="140" t="str">
        <f>IF(A15=" "," ",IF(3eme!F13="X",3eme!B13,"Non Partant ("&amp;3eme!B13&amp;")"))</f>
        <v>Non Partant (LECOCQ FRANCOIS)</v>
      </c>
      <c r="C15" s="139" t="str">
        <f>IF(3eme!F13="X",3eme!C13," ")</f>
        <v> </v>
      </c>
      <c r="D15" s="139"/>
      <c r="E15" s="138" t="e">
        <f>IF(3eme!#REF!=0," ",3eme!#REF!)</f>
        <v>#REF!</v>
      </c>
      <c r="F15" s="138" t="e">
        <f>IF(E15=" "," ",IF(3eme!#REF!="X",3eme!#REF!,"Non Partant ("&amp;3eme!#REF!&amp;")"))</f>
        <v>#REF!</v>
      </c>
      <c r="G15" s="138" t="e">
        <f>IF(3eme!#REF!="X",3eme!#REF!," ")</f>
        <v>#REF!</v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</row>
    <row r="16" spans="1:18" ht="13.5">
      <c r="A16" s="138">
        <f>IF(3eme!B14=0," ",3eme!A14)</f>
        <v>105</v>
      </c>
      <c r="B16" s="138" t="str">
        <f>IF(A16=" "," ",IF(3eme!F14="X",3eme!B14,"Non Partant ("&amp;3eme!B14&amp;")"))</f>
        <v>Non Partant (NAVET LAURENT)</v>
      </c>
      <c r="C16" s="138" t="str">
        <f>IF(3eme!F14="X",3eme!C14," ")</f>
        <v> </v>
      </c>
      <c r="D16" s="139"/>
      <c r="E16" s="139" t="e">
        <f>IF(3eme!#REF!=0," ",3eme!#REF!)</f>
        <v>#REF!</v>
      </c>
      <c r="F16" s="139" t="e">
        <f>IF(E16=" "," ",IF(3eme!#REF!="X",3eme!#REF!,"Non Partant ("&amp;3eme!#REF!&amp;")"))</f>
        <v>#REF!</v>
      </c>
      <c r="G16" s="139" t="e">
        <f>IF(3eme!#REF!="X",3eme!#REF!," ")</f>
        <v>#REF!</v>
      </c>
      <c r="I16" s="135">
        <f>3eme!A20</f>
        <v>111</v>
      </c>
      <c r="J16" s="135">
        <f>3eme!A21</f>
        <v>112</v>
      </c>
      <c r="K16" s="135">
        <f>3eme!A22</f>
        <v>113</v>
      </c>
      <c r="L16" s="135">
        <f>3eme!A23</f>
        <v>114</v>
      </c>
      <c r="M16" s="135">
        <f>3eme!A24</f>
        <v>115</v>
      </c>
      <c r="N16" s="135">
        <f>3eme!A25</f>
        <v>116</v>
      </c>
      <c r="O16" s="135">
        <f>3eme!A26</f>
        <v>117</v>
      </c>
      <c r="P16" s="135">
        <f>3eme!A27</f>
        <v>118</v>
      </c>
      <c r="Q16" s="135">
        <f>3eme!A28</f>
        <v>119</v>
      </c>
      <c r="R16" s="135">
        <f>3eme!A29</f>
        <v>120</v>
      </c>
    </row>
    <row r="17" spans="1:18" ht="13.5">
      <c r="A17" s="139">
        <f>IF(3eme!B15=0," ",3eme!A15)</f>
        <v>106</v>
      </c>
      <c r="B17" s="140" t="str">
        <f>IF(A17=" "," ",IF(3eme!F15="X",3eme!B15,"Non Partant ("&amp;3eme!B15&amp;")"))</f>
        <v>Non Partant (MANCEAU SEBASTIEN)</v>
      </c>
      <c r="C17" s="139" t="str">
        <f>IF(3eme!F15="X",3eme!C15," ")</f>
        <v> </v>
      </c>
      <c r="D17" s="139"/>
      <c r="E17" s="138" t="e">
        <f>IF(3eme!#REF!=0," ",3eme!#REF!)</f>
        <v>#REF!</v>
      </c>
      <c r="F17" s="138" t="e">
        <f>IF(E17=" "," ",IF(3eme!#REF!="X",3eme!#REF!,"Non Partant ("&amp;3eme!#REF!&amp;")"))</f>
        <v>#REF!</v>
      </c>
      <c r="G17" s="138" t="e">
        <f>IF(3eme!#REF!="X",3eme!#REF!," ")</f>
        <v>#REF!</v>
      </c>
      <c r="I17" s="165" t="str">
        <f>IF(3eme!$B20=0,0,IF(3eme!$F20="X"," ","NP"))</f>
        <v>NP</v>
      </c>
      <c r="J17" s="165" t="str">
        <f>IF(3eme!$B21=0,0,IF(3eme!$F21="X"," ","NP"))</f>
        <v>NP</v>
      </c>
      <c r="K17" s="165" t="str">
        <f>IF(3eme!$B22=0,0,IF(3eme!$F22="X"," ","NP"))</f>
        <v>NP</v>
      </c>
      <c r="L17" s="165" t="str">
        <f>IF(3eme!$B23=0,0,IF(3eme!$F23="X"," ","NP"))</f>
        <v>NP</v>
      </c>
      <c r="M17" s="165" t="str">
        <f>IF(3eme!$B24=0,0,IF(3eme!$F24="X"," ","NP"))</f>
        <v>NP</v>
      </c>
      <c r="N17" s="165" t="str">
        <f>IF(3eme!$B25=0,0,IF(3eme!$F25="X"," ","NP"))</f>
        <v>NP</v>
      </c>
      <c r="O17" s="165" t="str">
        <f>IF(3eme!$B26=0,0,IF(3eme!$F26="X"," ","NP"))</f>
        <v>NP</v>
      </c>
      <c r="P17" s="165" t="str">
        <f>IF(3eme!$B27=0,0,IF(3eme!$F27="X"," ","NP"))</f>
        <v>NP</v>
      </c>
      <c r="Q17" s="165" t="str">
        <f>IF(3eme!$B28=0,0,IF(3eme!$F28="X"," ","NP"))</f>
        <v>NP</v>
      </c>
      <c r="R17" s="165" t="str">
        <f>IF(3eme!$B29=0,0,IF(3eme!$F29="X"," ","NP"))</f>
        <v>NP</v>
      </c>
    </row>
    <row r="18" spans="1:18" ht="13.5">
      <c r="A18" s="138">
        <f>IF(3eme!B16=0," ",3eme!A16)</f>
        <v>107</v>
      </c>
      <c r="B18" s="138" t="str">
        <f>IF(A18=" "," ",IF(3eme!F16="X",3eme!B16,"Non Partant ("&amp;3eme!B16&amp;")"))</f>
        <v>Non Partant (BEZANNIER FRANCK)</v>
      </c>
      <c r="C18" s="138" t="str">
        <f>IF(3eme!F16="X",3eme!C16," ")</f>
        <v> </v>
      </c>
      <c r="D18" s="139"/>
      <c r="E18" s="139" t="e">
        <f>IF(3eme!#REF!=0," ",3eme!#REF!)</f>
        <v>#REF!</v>
      </c>
      <c r="F18" s="139" t="e">
        <f>IF(E18=" "," ",IF(3eme!#REF!="X",3eme!#REF!,"Non Partant ("&amp;3eme!#REF!&amp;")"))</f>
        <v>#REF!</v>
      </c>
      <c r="G18" s="139" t="e">
        <f>IF(3eme!#REF!="X",3eme!#REF!," ")</f>
        <v>#REF!</v>
      </c>
      <c r="I18" s="165"/>
      <c r="J18" s="165"/>
      <c r="K18" s="165"/>
      <c r="L18" s="165"/>
      <c r="M18" s="165"/>
      <c r="N18" s="165"/>
      <c r="O18" s="165"/>
      <c r="P18" s="165"/>
      <c r="Q18" s="165"/>
      <c r="R18" s="165"/>
    </row>
    <row r="19" spans="1:18" ht="13.5">
      <c r="A19" s="139">
        <f>IF(3eme!B17=0," ",3eme!A17)</f>
        <v>108</v>
      </c>
      <c r="B19" s="140" t="str">
        <f>IF(A19=" "," ",IF(3eme!F17="X",3eme!B17,"Non Partant ("&amp;3eme!B17&amp;")"))</f>
        <v>Non Partant (BEAUDOUIN CHRISTOPHE)</v>
      </c>
      <c r="C19" s="139" t="str">
        <f>IF(3eme!F17="X",3eme!C17," ")</f>
        <v> </v>
      </c>
      <c r="D19" s="139"/>
      <c r="E19" s="138" t="e">
        <f>IF(3eme!#REF!=0," ",3eme!#REF!)</f>
        <v>#REF!</v>
      </c>
      <c r="F19" s="138" t="e">
        <f>IF(E19=" "," ",IF(3eme!#REF!="X",3eme!#REF!,"Non Partant ("&amp;3eme!#REF!&amp;")"))</f>
        <v>#REF!</v>
      </c>
      <c r="G19" s="138" t="e">
        <f>IF(3eme!#REF!="X",3eme!#REF!," ")</f>
        <v>#REF!</v>
      </c>
      <c r="I19" s="165"/>
      <c r="J19" s="165"/>
      <c r="K19" s="165"/>
      <c r="L19" s="165"/>
      <c r="M19" s="165"/>
      <c r="N19" s="165"/>
      <c r="O19" s="165"/>
      <c r="P19" s="165"/>
      <c r="Q19" s="165"/>
      <c r="R19" s="165"/>
    </row>
    <row r="20" spans="1:18" ht="13.5">
      <c r="A20" s="138">
        <f>IF(3eme!B18=0," ",3eme!A18)</f>
        <v>109</v>
      </c>
      <c r="B20" s="138" t="str">
        <f>IF(A20=" "," ",IF(3eme!F18="X",3eme!B18,"Non Partant ("&amp;3eme!B18&amp;")"))</f>
        <v>Non Partant (DENOUE GILLES)</v>
      </c>
      <c r="C20" s="138" t="str">
        <f>IF(3eme!F18="X",3eme!C18," ")</f>
        <v> </v>
      </c>
      <c r="D20" s="139"/>
      <c r="E20" s="139" t="e">
        <f>IF(3eme!#REF!=0," ",3eme!#REF!)</f>
        <v>#REF!</v>
      </c>
      <c r="F20" s="139" t="e">
        <f>IF(E20=" "," ",IF(3eme!#REF!="X",3eme!#REF!,"Non Partant ("&amp;3eme!#REF!&amp;")"))</f>
        <v>#REF!</v>
      </c>
      <c r="G20" s="139" t="e">
        <f>IF(3eme!#REF!="X",3eme!#REF!," ")</f>
        <v>#REF!</v>
      </c>
      <c r="I20" s="165"/>
      <c r="J20" s="165"/>
      <c r="K20" s="165"/>
      <c r="L20" s="165"/>
      <c r="M20" s="165"/>
      <c r="N20" s="165"/>
      <c r="O20" s="165"/>
      <c r="P20" s="165"/>
      <c r="Q20" s="165"/>
      <c r="R20" s="165"/>
    </row>
    <row r="21" spans="1:18" ht="13.5">
      <c r="A21" s="139">
        <f>IF(3eme!B19=0," ",3eme!A19)</f>
        <v>110</v>
      </c>
      <c r="B21" s="140" t="str">
        <f>IF(A21=" "," ",IF(3eme!F19="X",3eme!B19,"Non Partant ("&amp;3eme!B19&amp;")"))</f>
        <v>Non Partant (DESCARTES BRUNO)</v>
      </c>
      <c r="C21" s="139" t="str">
        <f>IF(3eme!F19="X",3eme!C19," ")</f>
        <v> </v>
      </c>
      <c r="D21" s="139"/>
      <c r="E21" s="138" t="e">
        <f>IF(3eme!#REF!=0," ",3eme!#REF!)</f>
        <v>#REF!</v>
      </c>
      <c r="F21" s="138" t="e">
        <f>IF(E21=" "," ",IF(3eme!#REF!="X",3eme!#REF!,"Non Partant ("&amp;3eme!#REF!&amp;")"))</f>
        <v>#REF!</v>
      </c>
      <c r="G21" s="138" t="e">
        <f>IF(3eme!#REF!="X",3eme!#REF!," ")</f>
        <v>#REF!</v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</row>
    <row r="22" spans="1:18" ht="13.5">
      <c r="A22" s="138">
        <f>IF(3eme!B20=0," ",3eme!A20)</f>
        <v>111</v>
      </c>
      <c r="B22" s="138" t="str">
        <f>IF(A22=" "," ",IF(3eme!F20="X",3eme!B20,"Non Partant ("&amp;3eme!B20&amp;")"))</f>
        <v>Non Partant (DUPIRE PHILIPPE)</v>
      </c>
      <c r="C22" s="138" t="str">
        <f>IF(3eme!F20="X",3eme!C20," ")</f>
        <v> </v>
      </c>
      <c r="D22" s="139"/>
      <c r="E22" s="139" t="e">
        <f>IF(3eme!#REF!=0," ",3eme!#REF!)</f>
        <v>#REF!</v>
      </c>
      <c r="F22" s="139" t="e">
        <f>IF(E22=" "," ",IF(3eme!#REF!="X",3eme!#REF!,"Non Partant ("&amp;3eme!#REF!&amp;")"))</f>
        <v>#REF!</v>
      </c>
      <c r="G22" s="139" t="e">
        <f>IF(3eme!#REF!="X",3eme!#REF!," ")</f>
        <v>#REF!</v>
      </c>
      <c r="I22" s="135">
        <f>3eme!A30</f>
        <v>121</v>
      </c>
      <c r="J22" s="135">
        <f>3eme!A31</f>
        <v>122</v>
      </c>
      <c r="K22" s="135">
        <f>3eme!A32</f>
        <v>123</v>
      </c>
      <c r="L22" s="135">
        <f>3eme!A33</f>
        <v>124</v>
      </c>
      <c r="M22" s="135">
        <f>3eme!A34</f>
        <v>125</v>
      </c>
      <c r="N22" s="135">
        <f>3eme!A35</f>
        <v>126</v>
      </c>
      <c r="O22" s="135">
        <f>3eme!A36</f>
        <v>127</v>
      </c>
      <c r="P22" s="135">
        <f>3eme!A37</f>
        <v>128</v>
      </c>
      <c r="Q22" s="135">
        <f>3eme!A38</f>
        <v>129</v>
      </c>
      <c r="R22" s="135">
        <f>3eme!A39</f>
        <v>130</v>
      </c>
    </row>
    <row r="23" spans="1:18" ht="13.5">
      <c r="A23" s="139">
        <f>IF(3eme!B21=0," ",3eme!A21)</f>
        <v>112</v>
      </c>
      <c r="B23" s="140" t="str">
        <f>IF(A23=" "," ",IF(3eme!F21="X",3eme!B21,"Non Partant ("&amp;3eme!B21&amp;")"))</f>
        <v>Non Partant (PIECHACZ GILLES)</v>
      </c>
      <c r="C23" s="139" t="str">
        <f>IF(3eme!F21="X",3eme!C21," ")</f>
        <v> </v>
      </c>
      <c r="D23" s="139"/>
      <c r="E23" s="138" t="e">
        <f>IF(3eme!#REF!=0," ",3eme!#REF!)</f>
        <v>#REF!</v>
      </c>
      <c r="F23" s="138" t="e">
        <f>IF(E23=" "," ",IF(3eme!#REF!="X",3eme!#REF!,"Non Partant ("&amp;3eme!#REF!&amp;")"))</f>
        <v>#REF!</v>
      </c>
      <c r="G23" s="138" t="e">
        <f>IF(3eme!#REF!="X",3eme!#REF!," ")</f>
        <v>#REF!</v>
      </c>
      <c r="I23" s="165" t="str">
        <f>IF(3eme!$B30=0,0,IF(3eme!$F30="X"," ","NP"))</f>
        <v>NP</v>
      </c>
      <c r="J23" s="165" t="str">
        <f>IF(3eme!$B31=0,0,IF(3eme!$F31="X"," ","NP"))</f>
        <v>NP</v>
      </c>
      <c r="K23" s="165" t="str">
        <f>IF(3eme!$B32=0,0,IF(3eme!$F32="X"," ","NP"))</f>
        <v>NP</v>
      </c>
      <c r="L23" s="165" t="str">
        <f>IF(3eme!$B33=0,0,IF(3eme!$F33="X"," ","NP"))</f>
        <v>NP</v>
      </c>
      <c r="M23" s="165" t="str">
        <f>IF(3eme!$B34=0,0,IF(3eme!$F34="X"," ","NP"))</f>
        <v>NP</v>
      </c>
      <c r="N23" s="165" t="str">
        <f>IF(3eme!$B35=0,0,IF(3eme!$F35="X"," ","NP"))</f>
        <v>NP</v>
      </c>
      <c r="O23" s="165" t="str">
        <f>IF(3eme!$B36=0,0,IF(3eme!$F36="X"," ","NP"))</f>
        <v>NP</v>
      </c>
      <c r="P23" s="165" t="str">
        <f>IF(3eme!$B37=0,0,IF(3eme!$F37="X"," ","NP"))</f>
        <v>NP</v>
      </c>
      <c r="Q23" s="165" t="str">
        <f>IF(3eme!$B38=0,0,IF(3eme!$F38="X"," ","NP"))</f>
        <v>NP</v>
      </c>
      <c r="R23" s="165" t="str">
        <f>IF(3eme!$B39=0,0,IF(3eme!$F39="X"," ","NP"))</f>
        <v>NP</v>
      </c>
    </row>
    <row r="24" spans="1:18" ht="13.5">
      <c r="A24" s="138">
        <f>IF(3eme!B22=0," ",3eme!A22)</f>
        <v>113</v>
      </c>
      <c r="B24" s="138" t="str">
        <f>IF(A24=" "," ",IF(3eme!F22="X",3eme!B22,"Non Partant ("&amp;3eme!B22&amp;")"))</f>
        <v>Non Partant (VANLAERES MICHAEL)</v>
      </c>
      <c r="C24" s="138" t="str">
        <f>IF(3eme!F22="X",3eme!C22," ")</f>
        <v> </v>
      </c>
      <c r="D24" s="139"/>
      <c r="E24" s="139" t="e">
        <f>IF(3eme!#REF!=0," ",3eme!#REF!)</f>
        <v>#REF!</v>
      </c>
      <c r="F24" s="139" t="e">
        <f>IF(E24=" "," ",IF(3eme!#REF!="X",3eme!#REF!,"Non Partant ("&amp;3eme!#REF!&amp;")"))</f>
        <v>#REF!</v>
      </c>
      <c r="G24" s="139" t="e">
        <f>IF(3eme!#REF!="X",3eme!#REF!," ")</f>
        <v>#REF!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18" ht="13.5">
      <c r="A25" s="139">
        <f>IF(3eme!B23=0," ",3eme!A23)</f>
        <v>114</v>
      </c>
      <c r="B25" s="140" t="str">
        <f>IF(A25=" "," ",IF(3eme!F23="X",3eme!B23,"Non Partant ("&amp;3eme!B23&amp;")"))</f>
        <v>Non Partant (CHEVRIER STEPHANE)</v>
      </c>
      <c r="C25" s="139" t="str">
        <f>IF(3eme!F23="X",3eme!C23," ")</f>
        <v> </v>
      </c>
      <c r="D25" s="139"/>
      <c r="E25" s="138" t="e">
        <f>IF(3eme!#REF!=0," ",3eme!#REF!)</f>
        <v>#REF!</v>
      </c>
      <c r="F25" s="138" t="e">
        <f>IF(E25=" "," ",IF(3eme!#REF!="X",3eme!#REF!,"Non Partant ("&amp;3eme!#REF!&amp;")"))</f>
        <v>#REF!</v>
      </c>
      <c r="G25" s="138" t="e">
        <f>IF(3eme!#REF!="X",3eme!#REF!," ")</f>
        <v>#REF!</v>
      </c>
      <c r="I25" s="165"/>
      <c r="J25" s="165"/>
      <c r="K25" s="165"/>
      <c r="L25" s="165"/>
      <c r="M25" s="165"/>
      <c r="N25" s="165"/>
      <c r="O25" s="165"/>
      <c r="P25" s="165"/>
      <c r="Q25" s="165"/>
      <c r="R25" s="165"/>
    </row>
    <row r="26" spans="1:18" ht="13.5">
      <c r="A26" s="138">
        <f>IF(3eme!B24=0," ",3eme!A24)</f>
        <v>115</v>
      </c>
      <c r="B26" s="138" t="str">
        <f>IF(A26=" "," ",IF(3eme!F24="X",3eme!B24,"Non Partant ("&amp;3eme!B24&amp;")"))</f>
        <v>Non Partant (FOURNIER CEDRIC)</v>
      </c>
      <c r="C26" s="138" t="str">
        <f>IF(3eme!F24="X",3eme!C24," ")</f>
        <v> </v>
      </c>
      <c r="D26" s="139"/>
      <c r="E26" s="139" t="e">
        <f>IF(3eme!#REF!=0," ",3eme!#REF!)</f>
        <v>#REF!</v>
      </c>
      <c r="F26" s="139" t="e">
        <f>IF(E26=" "," ",IF(3eme!#REF!="X",3eme!#REF!,"Non Partant ("&amp;3eme!#REF!&amp;")"))</f>
        <v>#REF!</v>
      </c>
      <c r="G26" s="139" t="e">
        <f>IF(3eme!#REF!="X",3eme!#REF!," ")</f>
        <v>#REF!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</row>
    <row r="27" spans="1:18" ht="13.5">
      <c r="A27" s="139">
        <f>IF(3eme!B25=0," ",3eme!A25)</f>
        <v>116</v>
      </c>
      <c r="B27" s="140" t="str">
        <f>IF(A27=" "," ",IF(3eme!F25="X",3eme!B25,"Non Partant ("&amp;3eme!B25&amp;")"))</f>
        <v>Non Partant (LE HEN BRUNO)</v>
      </c>
      <c r="C27" s="139" t="str">
        <f>IF(3eme!F25="X",3eme!C25," ")</f>
        <v> </v>
      </c>
      <c r="D27" s="139"/>
      <c r="E27" s="138" t="e">
        <f>IF(3eme!#REF!=0," ",3eme!#REF!)</f>
        <v>#REF!</v>
      </c>
      <c r="F27" s="138" t="e">
        <f>IF(E27=" "," ",IF(3eme!#REF!="X",3eme!#REF!,"Non Partant ("&amp;3eme!#REF!&amp;")"))</f>
        <v>#REF!</v>
      </c>
      <c r="G27" s="138" t="e">
        <f>IF(3eme!#REF!="X",3eme!#REF!," ")</f>
        <v>#REF!</v>
      </c>
      <c r="I27" s="165"/>
      <c r="J27" s="165"/>
      <c r="K27" s="165"/>
      <c r="L27" s="165"/>
      <c r="M27" s="165"/>
      <c r="N27" s="165"/>
      <c r="O27" s="165"/>
      <c r="P27" s="165"/>
      <c r="Q27" s="165"/>
      <c r="R27" s="165"/>
    </row>
    <row r="28" spans="1:18" ht="13.5">
      <c r="A28" s="138">
        <f>IF(3eme!B26=0," ",3eme!A26)</f>
        <v>117</v>
      </c>
      <c r="B28" s="138" t="str">
        <f>IF(A28=" "," ",IF(3eme!F26="X",3eme!B26,"Non Partant ("&amp;3eme!B26&amp;")"))</f>
        <v>Non Partant (ROULOT GLENN)</v>
      </c>
      <c r="C28" s="138" t="str">
        <f>IF(3eme!F26="X",3eme!C26," ")</f>
        <v> </v>
      </c>
      <c r="D28" s="139"/>
      <c r="E28" s="139" t="e">
        <f>IF(3eme!#REF!=0," ",3eme!#REF!)</f>
        <v>#REF!</v>
      </c>
      <c r="F28" s="139" t="e">
        <f>IF(E28=" "," ",IF(3eme!#REF!="X",3eme!#REF!,"Non Partant ("&amp;3eme!#REF!&amp;")"))</f>
        <v>#REF!</v>
      </c>
      <c r="G28" s="139" t="e">
        <f>IF(3eme!#REF!="X",3eme!#REF!," ")</f>
        <v>#REF!</v>
      </c>
      <c r="I28" s="135">
        <f>3eme!A40</f>
        <v>131</v>
      </c>
      <c r="J28" s="135" t="e">
        <f>3eme!#REF!</f>
        <v>#REF!</v>
      </c>
      <c r="K28" s="135" t="e">
        <f>3eme!#REF!</f>
        <v>#REF!</v>
      </c>
      <c r="L28" s="135" t="e">
        <f>3eme!#REF!</f>
        <v>#REF!</v>
      </c>
      <c r="M28" s="135" t="e">
        <f>3eme!#REF!</f>
        <v>#REF!</v>
      </c>
      <c r="N28" s="135" t="e">
        <f>3eme!#REF!</f>
        <v>#REF!</v>
      </c>
      <c r="O28" s="135" t="e">
        <f>3eme!#REF!</f>
        <v>#REF!</v>
      </c>
      <c r="P28" s="135" t="e">
        <f>3eme!#REF!</f>
        <v>#REF!</v>
      </c>
      <c r="Q28" s="135" t="e">
        <f>3eme!#REF!</f>
        <v>#REF!</v>
      </c>
      <c r="R28" s="135" t="e">
        <f>3eme!#REF!</f>
        <v>#REF!</v>
      </c>
    </row>
    <row r="29" spans="1:18" ht="13.5">
      <c r="A29" s="139">
        <f>IF(3eme!B27=0," ",3eme!A27)</f>
        <v>118</v>
      </c>
      <c r="B29" s="140" t="str">
        <f>IF(A29=" "," ",IF(3eme!F27="X",3eme!B27,"Non Partant ("&amp;3eme!B27&amp;")"))</f>
        <v>Non Partant (HUET JONATHAN)</v>
      </c>
      <c r="C29" s="139" t="str">
        <f>IF(3eme!F27="X",3eme!C27," ")</f>
        <v> </v>
      </c>
      <c r="D29" s="139"/>
      <c r="E29" s="138" t="e">
        <f>IF(3eme!#REF!=0," ",3eme!#REF!)</f>
        <v>#REF!</v>
      </c>
      <c r="F29" s="138" t="e">
        <f>IF(E29=" "," ",IF(3eme!#REF!="X",3eme!#REF!,"Non Partant ("&amp;3eme!#REF!&amp;")"))</f>
        <v>#REF!</v>
      </c>
      <c r="G29" s="138" t="e">
        <f>IF(3eme!#REF!="X",3eme!#REF!," ")</f>
        <v>#REF!</v>
      </c>
      <c r="I29" s="165" t="str">
        <f>IF(3eme!$B40=0,0,IF(3eme!$F40="X"," ","NP"))</f>
        <v>NP</v>
      </c>
      <c r="J29" s="165" t="e">
        <f>IF(3eme!#REF!=0,0,IF(3eme!#REF!="X"," ","NP"))</f>
        <v>#REF!</v>
      </c>
      <c r="K29" s="165" t="e">
        <f>IF(3eme!#REF!=0,0,IF(3eme!#REF!="X"," ","NP"))</f>
        <v>#REF!</v>
      </c>
      <c r="L29" s="165" t="e">
        <f>IF(3eme!#REF!=0,0,IF(3eme!#REF!="X"," ","NP"))</f>
        <v>#REF!</v>
      </c>
      <c r="M29" s="165" t="e">
        <f>IF(3eme!#REF!=0,0,IF(3eme!#REF!="X"," ","NP"))</f>
        <v>#REF!</v>
      </c>
      <c r="N29" s="165" t="e">
        <f>IF(3eme!#REF!=0,0,IF(3eme!#REF!="X"," ","NP"))</f>
        <v>#REF!</v>
      </c>
      <c r="O29" s="165" t="e">
        <f>IF(3eme!#REF!=0,0,IF(3eme!#REF!="X"," ","NP"))</f>
        <v>#REF!</v>
      </c>
      <c r="P29" s="165" t="e">
        <f>IF(3eme!#REF!=0,0,IF(3eme!#REF!="X"," ","NP"))</f>
        <v>#REF!</v>
      </c>
      <c r="Q29" s="165" t="e">
        <f>IF(3eme!#REF!=0,0,IF(3eme!#REF!="X"," ","NP"))</f>
        <v>#REF!</v>
      </c>
      <c r="R29" s="165" t="e">
        <f>IF(3eme!#REF!=0,0,IF(3eme!#REF!="X"," ","NP"))</f>
        <v>#REF!</v>
      </c>
    </row>
    <row r="30" spans="1:18" ht="13.5">
      <c r="A30" s="138">
        <f>IF(3eme!B28=0," ",3eme!A28)</f>
        <v>119</v>
      </c>
      <c r="B30" s="138" t="str">
        <f>IF(A30=" "," ",IF(3eme!F28="X",3eme!B28,"Non Partant ("&amp;3eme!B28&amp;")"))</f>
        <v>Non Partant (MINAULT SABRINA)</v>
      </c>
      <c r="C30" s="138" t="str">
        <f>IF(3eme!F28="X",3eme!C28," ")</f>
        <v> </v>
      </c>
      <c r="D30" s="139"/>
      <c r="E30" s="139" t="e">
        <f>IF(3eme!#REF!=0," ",3eme!#REF!)</f>
        <v>#REF!</v>
      </c>
      <c r="F30" s="140" t="e">
        <f>IF(E30=" "," ",IF(3eme!#REF!="X",3eme!#REF!,"Non Partant ("&amp;3eme!#REF!&amp;")"))</f>
        <v>#REF!</v>
      </c>
      <c r="G30" s="139" t="e">
        <f>IF(3eme!#REF!="X",3eme!#REF!," ")</f>
        <v>#REF!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</row>
    <row r="31" spans="1:18" ht="13.5">
      <c r="A31" s="139">
        <f>IF(3eme!B29=0," ",3eme!A29)</f>
        <v>120</v>
      </c>
      <c r="B31" s="140" t="str">
        <f>IF(A31=" "," ",IF(3eme!F29="X",3eme!B29,"Non Partant ("&amp;3eme!B29&amp;")"))</f>
        <v>Non Partant (DE BELDER FRANCOIS)</v>
      </c>
      <c r="C31" s="139" t="str">
        <f>IF(3eme!F29="X",3eme!C29," ")</f>
        <v> </v>
      </c>
      <c r="D31" s="139"/>
      <c r="E31" s="138" t="e">
        <f>IF(3eme!#REF!=0," ",3eme!#REF!)</f>
        <v>#REF!</v>
      </c>
      <c r="F31" s="138" t="e">
        <f>IF(E31=" "," ",IF(3eme!#REF!="X",3eme!#REF!,"Non Partant ("&amp;3eme!#REF!&amp;")"))</f>
        <v>#REF!</v>
      </c>
      <c r="G31" s="138" t="e">
        <f>IF(3eme!#REF!="X",3eme!#REF!," ")</f>
        <v>#REF!</v>
      </c>
      <c r="I31" s="165"/>
      <c r="J31" s="165"/>
      <c r="K31" s="165"/>
      <c r="L31" s="165"/>
      <c r="M31" s="165"/>
      <c r="N31" s="165"/>
      <c r="O31" s="165"/>
      <c r="P31" s="165"/>
      <c r="Q31" s="165"/>
      <c r="R31" s="165"/>
    </row>
    <row r="32" spans="1:18" ht="13.5">
      <c r="A32" s="138">
        <f>IF(3eme!B30=0," ",3eme!A30)</f>
        <v>121</v>
      </c>
      <c r="B32" s="138" t="str">
        <f>IF(A32=" "," ",IF(3eme!F30="X",3eme!B30,"Non Partant ("&amp;3eme!B30&amp;")"))</f>
        <v>Non Partant (DELUBAC NICOLAS)</v>
      </c>
      <c r="C32" s="138" t="str">
        <f>IF(3eme!F30="X",3eme!C30," ")</f>
        <v> </v>
      </c>
      <c r="D32" s="139"/>
      <c r="E32" s="139" t="e">
        <f>IF(3eme!#REF!=0," ",3eme!#REF!)</f>
        <v>#REF!</v>
      </c>
      <c r="F32" s="139" t="e">
        <f>IF(E32=" "," ",IF(3eme!#REF!="X",3eme!#REF!,"Non Partant ("&amp;3eme!#REF!&amp;")"))</f>
        <v>#REF!</v>
      </c>
      <c r="G32" s="139" t="e">
        <f>IF(3eme!#REF!="X",3eme!#REF!," ")</f>
        <v>#REF!</v>
      </c>
      <c r="I32" s="165"/>
      <c r="J32" s="165"/>
      <c r="K32" s="165"/>
      <c r="L32" s="165"/>
      <c r="M32" s="165"/>
      <c r="N32" s="165"/>
      <c r="O32" s="165"/>
      <c r="P32" s="165"/>
      <c r="Q32" s="165"/>
      <c r="R32" s="165"/>
    </row>
    <row r="33" spans="1:18" ht="13.5">
      <c r="A33" s="139">
        <f>IF(3eme!B31=0," ",3eme!A31)</f>
        <v>122</v>
      </c>
      <c r="B33" s="140" t="str">
        <f>IF(A33=" "," ",IF(3eme!F31="X",3eme!B31,"Non Partant ("&amp;3eme!B31&amp;")"))</f>
        <v>Non Partant (DURANTI YANNICK)</v>
      </c>
      <c r="C33" s="139" t="str">
        <f>IF(3eme!F31="X",3eme!C31," ")</f>
        <v> </v>
      </c>
      <c r="D33" s="139"/>
      <c r="E33" s="138" t="e">
        <f>IF(3eme!#REF!=0," ",3eme!#REF!)</f>
        <v>#REF!</v>
      </c>
      <c r="F33" s="138" t="e">
        <f>IF(E33=" "," ",IF(3eme!#REF!="X",3eme!#REF!,"Non Partant ("&amp;3eme!#REF!&amp;")"))</f>
        <v>#REF!</v>
      </c>
      <c r="G33" s="138" t="e">
        <f>IF(3eme!#REF!="X",3eme!#REF!," ")</f>
        <v>#REF!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</row>
    <row r="34" spans="1:18" ht="13.5">
      <c r="A34" s="138">
        <f>IF(3eme!B32=0," ",3eme!A32)</f>
        <v>123</v>
      </c>
      <c r="B34" s="138" t="str">
        <f>IF(A34=" "," ",IF(3eme!F32="X",3eme!B32,"Non Partant ("&amp;3eme!B32&amp;")"))</f>
        <v>Non Partant (FEVRIER DOMINIQUE)</v>
      </c>
      <c r="C34" s="138" t="str">
        <f>IF(3eme!F32="X",3eme!C32," ")</f>
        <v> </v>
      </c>
      <c r="D34" s="139"/>
      <c r="E34" s="139" t="e">
        <f>IF(3eme!#REF!=0," ",3eme!#REF!)</f>
        <v>#REF!</v>
      </c>
      <c r="F34" s="139" t="e">
        <f>IF(E34=" "," ",IF(3eme!#REF!="X",3eme!#REF!,"Non Partant ("&amp;3eme!#REF!&amp;")"))</f>
        <v>#REF!</v>
      </c>
      <c r="G34" s="139" t="e">
        <f>IF(3eme!#REF!="X",3eme!#REF!," ")</f>
        <v>#REF!</v>
      </c>
      <c r="I34" s="135" t="e">
        <f>3eme!#REF!</f>
        <v>#REF!</v>
      </c>
      <c r="J34" s="135" t="e">
        <f>3eme!#REF!</f>
        <v>#REF!</v>
      </c>
      <c r="K34" s="135" t="e">
        <f>3eme!#REF!</f>
        <v>#REF!</v>
      </c>
      <c r="L34" s="135" t="e">
        <f>3eme!#REF!</f>
        <v>#REF!</v>
      </c>
      <c r="M34" s="135" t="e">
        <f>3eme!#REF!</f>
        <v>#REF!</v>
      </c>
      <c r="N34" s="135" t="e">
        <f>3eme!#REF!</f>
        <v>#REF!</v>
      </c>
      <c r="O34" s="135" t="e">
        <f>3eme!#REF!</f>
        <v>#REF!</v>
      </c>
      <c r="P34" s="135" t="e">
        <f>3eme!#REF!</f>
        <v>#REF!</v>
      </c>
      <c r="Q34" s="135" t="e">
        <f>3eme!#REF!</f>
        <v>#REF!</v>
      </c>
      <c r="R34" s="135" t="e">
        <f>3eme!#REF!</f>
        <v>#REF!</v>
      </c>
    </row>
    <row r="35" spans="1:18" ht="13.5">
      <c r="A35" s="139">
        <f>IF(3eme!B33=0," ",3eme!A33)</f>
        <v>124</v>
      </c>
      <c r="B35" s="140" t="str">
        <f>IF(A35=" "," ",IF(3eme!F33="X",3eme!B33,"Non Partant ("&amp;3eme!B33&amp;")"))</f>
        <v>Non Partant (GLIBERT CLEMENT)</v>
      </c>
      <c r="C35" s="139" t="str">
        <f>IF(3eme!F33="X",3eme!C33," ")</f>
        <v> </v>
      </c>
      <c r="D35" s="139"/>
      <c r="E35" s="138" t="e">
        <f>IF(3eme!#REF!=0," ",3eme!#REF!)</f>
        <v>#REF!</v>
      </c>
      <c r="F35" s="138" t="e">
        <f>IF(E35=" "," ",IF(3eme!#REF!="X",3eme!#REF!,"Non Partant ("&amp;3eme!#REF!&amp;")"))</f>
        <v>#REF!</v>
      </c>
      <c r="G35" s="138" t="e">
        <f>IF(3eme!#REF!="X",3eme!#REF!," ")</f>
        <v>#REF!</v>
      </c>
      <c r="I35" s="165" t="e">
        <f>IF(3eme!#REF!=0,0,IF(3eme!#REF!="X"," ","NP"))</f>
        <v>#REF!</v>
      </c>
      <c r="J35" s="165" t="e">
        <f>IF(3eme!#REF!=0,0,IF(3eme!#REF!="X"," ","NP"))</f>
        <v>#REF!</v>
      </c>
      <c r="K35" s="165" t="e">
        <f>IF(3eme!#REF!=0,0,IF(3eme!#REF!="X"," ","NP"))</f>
        <v>#REF!</v>
      </c>
      <c r="L35" s="165" t="e">
        <f>IF(3eme!#REF!=0,0,IF(3eme!#REF!="X"," ","NP"))</f>
        <v>#REF!</v>
      </c>
      <c r="M35" s="165" t="e">
        <f>IF(3eme!#REF!=0,0,IF(3eme!#REF!="X"," ","NP"))</f>
        <v>#REF!</v>
      </c>
      <c r="N35" s="165" t="e">
        <f>IF(3eme!#REF!=0,0,IF(3eme!#REF!="X"," ","NP"))</f>
        <v>#REF!</v>
      </c>
      <c r="O35" s="165" t="e">
        <f>IF(3eme!#REF!=0,0,IF(3eme!#REF!="X"," ","NP"))</f>
        <v>#REF!</v>
      </c>
      <c r="P35" s="165" t="e">
        <f>IF(3eme!#REF!=0,0,IF(3eme!#REF!="X"," ","NP"))</f>
        <v>#REF!</v>
      </c>
      <c r="Q35" s="165" t="e">
        <f>IF(3eme!#REF!=0,0,IF(3eme!#REF!="X"," ","NP"))</f>
        <v>#REF!</v>
      </c>
      <c r="R35" s="165" t="e">
        <f>IF(3eme!#REF!=0,0,IF(3eme!#REF!="X"," ","NP"))</f>
        <v>#REF!</v>
      </c>
    </row>
    <row r="36" spans="1:18" ht="13.5">
      <c r="A36" s="138">
        <f>IF(3eme!B34=0," ",3eme!A34)</f>
        <v>125</v>
      </c>
      <c r="B36" s="138" t="str">
        <f>IF(A36=" "," ",IF(3eme!F34="X",3eme!B34,"Non Partant ("&amp;3eme!B34&amp;")"))</f>
        <v>Non Partant (HOUDOIRE EMMANUEL)</v>
      </c>
      <c r="C36" s="138" t="str">
        <f>IF(3eme!F34="X",3eme!C34," ")</f>
        <v> </v>
      </c>
      <c r="D36" s="139"/>
      <c r="E36" s="139" t="e">
        <f>IF(3eme!#REF!=0," ",3eme!#REF!)</f>
        <v>#REF!</v>
      </c>
      <c r="F36" s="139" t="e">
        <f>IF(E36=" "," ",IF(3eme!#REF!="X",3eme!#REF!,"Non Partant ("&amp;3eme!#REF!&amp;")"))</f>
        <v>#REF!</v>
      </c>
      <c r="G36" s="139" t="e">
        <f>IF(3eme!#REF!="X",3eme!#REF!," ")</f>
        <v>#REF!</v>
      </c>
      <c r="I36" s="165"/>
      <c r="J36" s="165"/>
      <c r="K36" s="165"/>
      <c r="L36" s="165"/>
      <c r="M36" s="165"/>
      <c r="N36" s="165"/>
      <c r="O36" s="165"/>
      <c r="P36" s="165"/>
      <c r="Q36" s="165"/>
      <c r="R36" s="165"/>
    </row>
    <row r="37" spans="1:18" ht="13.5">
      <c r="A37" s="139">
        <f>IF(3eme!B35=0," ",3eme!A35)</f>
        <v>126</v>
      </c>
      <c r="B37" s="140" t="str">
        <f>IF(A37=" "," ",IF(3eme!F35="X",3eme!B35,"Non Partant ("&amp;3eme!B35&amp;")"))</f>
        <v>Non Partant (BISAULT MIGUEL)</v>
      </c>
      <c r="C37" s="139" t="str">
        <f>IF(3eme!F35="X",3eme!C35," ")</f>
        <v> </v>
      </c>
      <c r="D37" s="139"/>
      <c r="E37" s="138" t="e">
        <f>IF(3eme!#REF!=0," ",3eme!#REF!)</f>
        <v>#REF!</v>
      </c>
      <c r="F37" s="138" t="e">
        <f>IF(E37=" "," ",IF(3eme!#REF!="X",3eme!#REF!,"Non Partant ("&amp;3eme!#REF!&amp;")"))</f>
        <v>#REF!</v>
      </c>
      <c r="G37" s="138" t="e">
        <f>IF(3eme!#REF!="X",3eme!#REF!," ")</f>
        <v>#REF!</v>
      </c>
      <c r="I37" s="165"/>
      <c r="J37" s="165"/>
      <c r="K37" s="165"/>
      <c r="L37" s="165"/>
      <c r="M37" s="165"/>
      <c r="N37" s="165"/>
      <c r="O37" s="165"/>
      <c r="P37" s="165"/>
      <c r="Q37" s="165"/>
      <c r="R37" s="165"/>
    </row>
    <row r="38" spans="1:18" ht="13.5">
      <c r="A38" s="138">
        <f>IF(3eme!B36=0," ",3eme!A36)</f>
        <v>127</v>
      </c>
      <c r="B38" s="138" t="str">
        <f>IF(A38=" "," ",IF(3eme!F36="X",3eme!B36,"Non Partant ("&amp;3eme!B36&amp;")"))</f>
        <v>Non Partant (MERLAEN PATRICK)</v>
      </c>
      <c r="C38" s="138" t="str">
        <f>IF(3eme!F36="X",3eme!C36," ")</f>
        <v> </v>
      </c>
      <c r="D38" s="139"/>
      <c r="E38" s="139" t="e">
        <f>IF(3eme!#REF!=0," ",3eme!#REF!)</f>
        <v>#REF!</v>
      </c>
      <c r="F38" s="139" t="e">
        <f>IF(E38=" "," ",IF(3eme!#REF!="X",3eme!#REF!,"Non Partant ("&amp;3eme!#REF!&amp;")"))</f>
        <v>#REF!</v>
      </c>
      <c r="G38" s="139" t="e">
        <f>IF(3eme!#REF!="X",3eme!#REF!," ")</f>
        <v>#REF!</v>
      </c>
      <c r="I38" s="165"/>
      <c r="J38" s="165"/>
      <c r="K38" s="165"/>
      <c r="L38" s="165"/>
      <c r="M38" s="165"/>
      <c r="N38" s="165"/>
      <c r="O38" s="165"/>
      <c r="P38" s="165"/>
      <c r="Q38" s="165"/>
      <c r="R38" s="165"/>
    </row>
    <row r="39" spans="1:18" ht="13.5">
      <c r="A39" s="139">
        <f>IF(3eme!B37=0," ",3eme!A37)</f>
        <v>128</v>
      </c>
      <c r="B39" s="140" t="str">
        <f>IF(A39=" "," ",IF(3eme!F37="X",3eme!B37,"Non Partant ("&amp;3eme!B37&amp;")"))</f>
        <v>Non Partant (HERNANDEZ JP)</v>
      </c>
      <c r="C39" s="139" t="str">
        <f>IF(3eme!F37="X",3eme!C37," ")</f>
        <v> </v>
      </c>
      <c r="D39" s="139"/>
      <c r="E39" s="138" t="e">
        <f>IF(3eme!#REF!=0," ",3eme!#REF!)</f>
        <v>#REF!</v>
      </c>
      <c r="F39" s="138" t="e">
        <f>IF(E39=" "," ",IF(3eme!#REF!="X",3eme!#REF!,"Non Partant ("&amp;3eme!#REF!&amp;")"))</f>
        <v>#REF!</v>
      </c>
      <c r="G39" s="138" t="e">
        <f>IF(3eme!#REF!="X",3eme!#REF!," ")</f>
        <v>#REF!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</row>
    <row r="40" spans="1:18" ht="13.5">
      <c r="A40" s="138">
        <f>IF(3eme!B38=0," ",3eme!A38)</f>
        <v>129</v>
      </c>
      <c r="B40" s="138" t="str">
        <f>IF(A40=" "," ",IF(3eme!F38="X",3eme!B38,"Non Partant ("&amp;3eme!B38&amp;")"))</f>
        <v>Non Partant (RAGACHE STEEVE)</v>
      </c>
      <c r="C40" s="138" t="str">
        <f>IF(3eme!F38="X",3eme!C38," ")</f>
        <v> </v>
      </c>
      <c r="D40" s="139"/>
      <c r="E40" s="139" t="e">
        <f>IF(3eme!#REF!=0," ",3eme!#REF!)</f>
        <v>#REF!</v>
      </c>
      <c r="F40" s="139" t="e">
        <f>IF(E40=" "," ",IF(3eme!#REF!="X",3eme!#REF!,"Non Partant ("&amp;3eme!#REF!&amp;")"))</f>
        <v>#REF!</v>
      </c>
      <c r="G40" s="139" t="e">
        <f>IF(3eme!#REF!="X",3eme!#REF!," ")</f>
        <v>#REF!</v>
      </c>
      <c r="I40" s="135" t="e">
        <f>3eme!#REF!</f>
        <v>#REF!</v>
      </c>
      <c r="J40" s="135" t="e">
        <f>3eme!#REF!</f>
        <v>#REF!</v>
      </c>
      <c r="K40" s="135" t="e">
        <f>3eme!#REF!</f>
        <v>#REF!</v>
      </c>
      <c r="L40" s="135" t="e">
        <f>3eme!#REF!</f>
        <v>#REF!</v>
      </c>
      <c r="M40" s="135" t="e">
        <f>3eme!#REF!</f>
        <v>#REF!</v>
      </c>
      <c r="N40" s="135" t="e">
        <f>3eme!#REF!</f>
        <v>#REF!</v>
      </c>
      <c r="O40" s="135" t="e">
        <f>3eme!#REF!</f>
        <v>#REF!</v>
      </c>
      <c r="P40" s="135" t="e">
        <f>3eme!#REF!</f>
        <v>#REF!</v>
      </c>
      <c r="Q40" s="135" t="e">
        <f>3eme!#REF!</f>
        <v>#REF!</v>
      </c>
      <c r="R40" s="135" t="e">
        <f>3eme!#REF!</f>
        <v>#REF!</v>
      </c>
    </row>
    <row r="41" spans="1:18" ht="13.5">
      <c r="A41" s="139">
        <f>IF(3eme!B39=0," ",3eme!A39)</f>
        <v>130</v>
      </c>
      <c r="B41" s="140" t="str">
        <f>IF(A41=" "," ",IF(3eme!F39="X",3eme!B39,"Non Partant ("&amp;3eme!B39&amp;")"))</f>
        <v>Non Partant (PONCET CHRISTIAN)</v>
      </c>
      <c r="C41" s="139" t="str">
        <f>IF(3eme!F39="X",3eme!C39," ")</f>
        <v> </v>
      </c>
      <c r="D41" s="139"/>
      <c r="E41" s="138" t="e">
        <f>IF(3eme!#REF!=0," ",3eme!#REF!)</f>
        <v>#REF!</v>
      </c>
      <c r="F41" s="138" t="e">
        <f>IF(E41=" "," ",IF(3eme!#REF!="X",3eme!#REF!,"Non Partant ("&amp;3eme!#REF!&amp;")"))</f>
        <v>#REF!</v>
      </c>
      <c r="G41" s="138" t="e">
        <f>IF(3eme!#REF!="X",3eme!#REF!," ")</f>
        <v>#REF!</v>
      </c>
      <c r="I41" s="165" t="e">
        <f>IF(3eme!#REF!=0,0,IF(3eme!#REF!="X"," ","NP"))</f>
        <v>#REF!</v>
      </c>
      <c r="J41" s="165" t="e">
        <f>IF(3eme!#REF!=0,0,IF(3eme!#REF!="X"," ","NP"))</f>
        <v>#REF!</v>
      </c>
      <c r="K41" s="165" t="e">
        <f>IF(3eme!#REF!=0,0,IF(3eme!#REF!="X"," ","NP"))</f>
        <v>#REF!</v>
      </c>
      <c r="L41" s="165" t="e">
        <f>IF(3eme!#REF!=0,0,IF(3eme!#REF!="X"," ","NP"))</f>
        <v>#REF!</v>
      </c>
      <c r="M41" s="165" t="e">
        <f>IF(3eme!#REF!=0,0,IF(3eme!#REF!="X"," ","NP"))</f>
        <v>#REF!</v>
      </c>
      <c r="N41" s="165" t="e">
        <f>IF(3eme!#REF!=0,0,IF(3eme!#REF!="X"," ","NP"))</f>
        <v>#REF!</v>
      </c>
      <c r="O41" s="165" t="e">
        <f>IF(3eme!#REF!=0,0,IF(3eme!#REF!="X"," ","NP"))</f>
        <v>#REF!</v>
      </c>
      <c r="P41" s="165" t="e">
        <f>IF(3eme!#REF!=0,0,IF(3eme!#REF!="X"," ","NP"))</f>
        <v>#REF!</v>
      </c>
      <c r="Q41" s="165" t="e">
        <f>IF(3eme!#REF!=0,0,IF(3eme!#REF!="X"," ","NP"))</f>
        <v>#REF!</v>
      </c>
      <c r="R41" s="165" t="e">
        <f>IF(3eme!#REF!=0,0,IF(3eme!#REF!="X"," ","NP"))</f>
        <v>#REF!</v>
      </c>
    </row>
    <row r="42" spans="1:18" ht="13.5">
      <c r="A42" s="138">
        <f>IF(3eme!B40=0," ",3eme!A40)</f>
        <v>131</v>
      </c>
      <c r="B42" s="138" t="str">
        <f>IF(A42=" "," ",IF(3eme!F40="X",3eme!B40,"Non Partant ("&amp;3eme!B40&amp;")"))</f>
        <v>Non Partant (SANI DANIEL)</v>
      </c>
      <c r="C42" s="138" t="str">
        <f>IF(3eme!F40="X",3eme!C40," ")</f>
        <v> </v>
      </c>
      <c r="D42" s="139"/>
      <c r="E42" s="139" t="e">
        <f>IF(3eme!#REF!=0," ",3eme!#REF!)</f>
        <v>#REF!</v>
      </c>
      <c r="F42" s="139" t="e">
        <f>IF(E42=" "," ",IF(3eme!#REF!="X",3eme!#REF!,"Non Partant ("&amp;3eme!#REF!&amp;")"))</f>
        <v>#REF!</v>
      </c>
      <c r="G42" s="139" t="e">
        <f>IF(3eme!#REF!="X",3eme!#REF!," ")</f>
        <v>#REF!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</row>
    <row r="43" spans="1:18" ht="13.5">
      <c r="A43" s="139" t="e">
        <f>IF(3eme!#REF!=0," ",3eme!#REF!)</f>
        <v>#REF!</v>
      </c>
      <c r="B43" s="140" t="e">
        <f>IF(A43=" "," ",IF(3eme!#REF!="X",3eme!#REF!,"Non Partant ("&amp;3eme!#REF!&amp;")"))</f>
        <v>#REF!</v>
      </c>
      <c r="C43" s="139" t="e">
        <f>IF(3eme!#REF!="X",3eme!#REF!," ")</f>
        <v>#REF!</v>
      </c>
      <c r="D43" s="139"/>
      <c r="E43" s="138" t="e">
        <f>IF(3eme!#REF!=0," ",3eme!#REF!)</f>
        <v>#REF!</v>
      </c>
      <c r="F43" s="138" t="e">
        <f>IF(E43=" "," ",IF(3eme!#REF!="X",3eme!#REF!,"Non Partant ("&amp;3eme!#REF!&amp;")"))</f>
        <v>#REF!</v>
      </c>
      <c r="G43" s="138" t="e">
        <f>IF(3eme!#REF!="X",3eme!#REF!," ")</f>
        <v>#REF!</v>
      </c>
      <c r="I43" s="165"/>
      <c r="J43" s="165"/>
      <c r="K43" s="165"/>
      <c r="L43" s="165"/>
      <c r="M43" s="165"/>
      <c r="N43" s="165"/>
      <c r="O43" s="165"/>
      <c r="P43" s="165"/>
      <c r="Q43" s="165"/>
      <c r="R43" s="165"/>
    </row>
    <row r="44" spans="1:18" ht="13.5">
      <c r="A44" s="138" t="e">
        <f>IF(3eme!#REF!=0," ",3eme!#REF!)</f>
        <v>#REF!</v>
      </c>
      <c r="B44" s="138" t="e">
        <f>IF(A44=" "," ",IF(3eme!#REF!="X",3eme!#REF!,"Non Partant ("&amp;3eme!#REF!&amp;")"))</f>
        <v>#REF!</v>
      </c>
      <c r="C44" s="138" t="e">
        <f>IF(3eme!#REF!="X",3eme!#REF!," ")</f>
        <v>#REF!</v>
      </c>
      <c r="D44" s="139"/>
      <c r="E44" s="139" t="e">
        <f>IF(3eme!#REF!=0," ",3eme!#REF!)</f>
        <v>#REF!</v>
      </c>
      <c r="F44" s="139" t="e">
        <f>IF(E44=" "," ",IF(3eme!#REF!="X",3eme!#REF!,"Non Partant ("&amp;3eme!#REF!&amp;")"))</f>
        <v>#REF!</v>
      </c>
      <c r="G44" s="139" t="e">
        <f>IF(3eme!#REF!="X",3eme!#REF!," ")</f>
        <v>#REF!</v>
      </c>
      <c r="I44" s="165"/>
      <c r="J44" s="165"/>
      <c r="K44" s="165"/>
      <c r="L44" s="165"/>
      <c r="M44" s="165"/>
      <c r="N44" s="165"/>
      <c r="O44" s="165"/>
      <c r="P44" s="165"/>
      <c r="Q44" s="165"/>
      <c r="R44" s="165"/>
    </row>
    <row r="45" spans="1:18" ht="13.5">
      <c r="A45" s="139" t="e">
        <f>IF(3eme!#REF!=0," ",3eme!#REF!)</f>
        <v>#REF!</v>
      </c>
      <c r="B45" s="140" t="e">
        <f>IF(A45=" "," ",IF(3eme!#REF!="X",3eme!#REF!,"Non Partant ("&amp;3eme!#REF!&amp;")"))</f>
        <v>#REF!</v>
      </c>
      <c r="C45" s="139" t="e">
        <f>IF(3eme!#REF!="X",3eme!#REF!," ")</f>
        <v>#REF!</v>
      </c>
      <c r="D45" s="139"/>
      <c r="E45" s="138" t="e">
        <f>IF(3eme!#REF!=0," ",3eme!#REF!)</f>
        <v>#REF!</v>
      </c>
      <c r="F45" s="138" t="e">
        <f>IF(E45=" "," ",IF(3eme!#REF!="X",3eme!#REF!,"Non Partant ("&amp;3eme!#REF!&amp;")"))</f>
        <v>#REF!</v>
      </c>
      <c r="G45" s="138" t="e">
        <f>IF(3eme!#REF!="X",3eme!#REF!," ")</f>
        <v>#REF!</v>
      </c>
      <c r="I45" s="165"/>
      <c r="J45" s="165"/>
      <c r="K45" s="165"/>
      <c r="L45" s="165"/>
      <c r="M45" s="165"/>
      <c r="N45" s="165"/>
      <c r="O45" s="165"/>
      <c r="P45" s="165"/>
      <c r="Q45" s="165"/>
      <c r="R45" s="165"/>
    </row>
    <row r="46" spans="1:18" ht="13.5">
      <c r="A46" s="138" t="e">
        <f>IF(3eme!#REF!=0," ",3eme!#REF!)</f>
        <v>#REF!</v>
      </c>
      <c r="B46" s="138" t="e">
        <f>IF(A46=" "," ",IF(3eme!#REF!="X",3eme!#REF!,"Non Partant ("&amp;3eme!#REF!&amp;")"))</f>
        <v>#REF!</v>
      </c>
      <c r="C46" s="138" t="e">
        <f>IF(3eme!#REF!="X",3eme!#REF!," ")</f>
        <v>#REF!</v>
      </c>
      <c r="D46" s="139"/>
      <c r="E46" s="139" t="e">
        <f>IF(3eme!#REF!=0," ",3eme!#REF!)</f>
        <v>#REF!</v>
      </c>
      <c r="F46" s="139" t="e">
        <f>IF(E46=" "," ",IF(3eme!#REF!="X",3eme!#REF!,"Non Partant ("&amp;3eme!#REF!&amp;")"))</f>
        <v>#REF!</v>
      </c>
      <c r="G46" s="139" t="e">
        <f>IF(3eme!#REF!="X",3eme!#REF!," ")</f>
        <v>#REF!</v>
      </c>
      <c r="I46" s="135" t="e">
        <f>3eme!#REF!</f>
        <v>#REF!</v>
      </c>
      <c r="J46" s="135" t="e">
        <f>3eme!#REF!</f>
        <v>#REF!</v>
      </c>
      <c r="K46" s="135" t="e">
        <f>3eme!#REF!</f>
        <v>#REF!</v>
      </c>
      <c r="L46" s="135" t="e">
        <f>3eme!#REF!</f>
        <v>#REF!</v>
      </c>
      <c r="M46" s="135" t="e">
        <f>3eme!#REF!</f>
        <v>#REF!</v>
      </c>
      <c r="N46" s="135" t="e">
        <f>3eme!#REF!</f>
        <v>#REF!</v>
      </c>
      <c r="O46" s="135" t="e">
        <f>3eme!#REF!</f>
        <v>#REF!</v>
      </c>
      <c r="P46" s="135" t="e">
        <f>3eme!#REF!</f>
        <v>#REF!</v>
      </c>
      <c r="Q46" s="135" t="e">
        <f>3eme!#REF!</f>
        <v>#REF!</v>
      </c>
      <c r="R46" s="135" t="e">
        <f>3eme!#REF!</f>
        <v>#REF!</v>
      </c>
    </row>
    <row r="47" spans="1:18" ht="13.5">
      <c r="A47" s="139" t="e">
        <f>IF(3eme!#REF!=0," ",3eme!#REF!)</f>
        <v>#REF!</v>
      </c>
      <c r="B47" s="140" t="e">
        <f>IF(A47=" "," ",IF(3eme!#REF!="X",3eme!#REF!,"Non Partant ("&amp;3eme!#REF!&amp;")"))</f>
        <v>#REF!</v>
      </c>
      <c r="C47" s="139" t="e">
        <f>IF(3eme!#REF!="X",3eme!#REF!," ")</f>
        <v>#REF!</v>
      </c>
      <c r="D47" s="139"/>
      <c r="E47" s="138" t="e">
        <f>IF(3eme!#REF!=0," ",3eme!#REF!)</f>
        <v>#REF!</v>
      </c>
      <c r="F47" s="138" t="e">
        <f>IF(E47=" "," ",IF(3eme!#REF!="X",3eme!#REF!,"Non Partant ("&amp;3eme!#REF!&amp;")"))</f>
        <v>#REF!</v>
      </c>
      <c r="G47" s="138" t="e">
        <f>IF(3eme!#REF!="X",3eme!#REF!," ")</f>
        <v>#REF!</v>
      </c>
      <c r="I47" s="165" t="e">
        <f>IF(3eme!#REF!=0,0,IF(3eme!#REF!="X"," ","NP"))</f>
        <v>#REF!</v>
      </c>
      <c r="J47" s="165" t="e">
        <f>IF(3eme!#REF!=0,0,IF(3eme!#REF!="X"," ","NP"))</f>
        <v>#REF!</v>
      </c>
      <c r="K47" s="165" t="e">
        <f>IF(3eme!#REF!=0,0,IF(3eme!#REF!="X"," ","NP"))</f>
        <v>#REF!</v>
      </c>
      <c r="L47" s="165" t="e">
        <f>IF(3eme!#REF!=0,0,IF(3eme!#REF!="X"," ","NP"))</f>
        <v>#REF!</v>
      </c>
      <c r="M47" s="165" t="e">
        <f>IF(3eme!#REF!=0,0,IF(3eme!#REF!="X"," ","NP"))</f>
        <v>#REF!</v>
      </c>
      <c r="N47" s="165" t="e">
        <f>IF(3eme!#REF!=0,0,IF(3eme!#REF!="X"," ","NP"))</f>
        <v>#REF!</v>
      </c>
      <c r="O47" s="165" t="e">
        <f>IF(3eme!#REF!=0,0,IF(3eme!#REF!="X"," ","NP"))</f>
        <v>#REF!</v>
      </c>
      <c r="P47" s="165" t="e">
        <f>IF(3eme!#REF!=0,0,IF(3eme!#REF!="X"," ","NP"))</f>
        <v>#REF!</v>
      </c>
      <c r="Q47" s="165" t="e">
        <f>IF(3eme!#REF!=0,0,IF(3eme!#REF!="X"," ","NP"))</f>
        <v>#REF!</v>
      </c>
      <c r="R47" s="165" t="e">
        <f>IF(3eme!#REF!=0,0,IF(3eme!#REF!="X"," ","NP"))</f>
        <v>#REF!</v>
      </c>
    </row>
    <row r="48" spans="1:18" ht="13.5">
      <c r="A48" s="138" t="e">
        <f>IF(3eme!#REF!=0," ",3eme!#REF!)</f>
        <v>#REF!</v>
      </c>
      <c r="B48" s="138" t="e">
        <f>IF(A48=" "," ",IF(3eme!#REF!="X",3eme!#REF!,"Non Partant ("&amp;3eme!#REF!&amp;")"))</f>
        <v>#REF!</v>
      </c>
      <c r="C48" s="138" t="e">
        <f>IF(3eme!#REF!="X",3eme!#REF!," ")</f>
        <v>#REF!</v>
      </c>
      <c r="D48" s="139"/>
      <c r="E48" s="139" t="e">
        <f>IF(3eme!#REF!=0," ",3eme!#REF!)</f>
        <v>#REF!</v>
      </c>
      <c r="F48" s="139" t="e">
        <f>IF(E48=" "," ",IF(3eme!#REF!="X",3eme!#REF!,"Non Partant ("&amp;3eme!#REF!&amp;")"))</f>
        <v>#REF!</v>
      </c>
      <c r="G48" s="139" t="e">
        <f>IF(3eme!#REF!="X",3eme!#REF!," ")</f>
        <v>#REF!</v>
      </c>
      <c r="I48" s="165"/>
      <c r="J48" s="165"/>
      <c r="K48" s="165"/>
      <c r="L48" s="165"/>
      <c r="M48" s="165"/>
      <c r="N48" s="165"/>
      <c r="O48" s="165"/>
      <c r="P48" s="165"/>
      <c r="Q48" s="165"/>
      <c r="R48" s="165"/>
    </row>
    <row r="49" spans="1:18" ht="13.5">
      <c r="A49" s="139" t="e">
        <f>IF(3eme!#REF!=0," ",3eme!#REF!)</f>
        <v>#REF!</v>
      </c>
      <c r="B49" s="140" t="e">
        <f>IF(A49=" "," ",IF(3eme!#REF!="X",3eme!#REF!,"Non Partant ("&amp;3eme!#REF!&amp;")"))</f>
        <v>#REF!</v>
      </c>
      <c r="C49" s="139" t="e">
        <f>IF(3eme!#REF!="X",3eme!#REF!," ")</f>
        <v>#REF!</v>
      </c>
      <c r="D49" s="139"/>
      <c r="E49" s="138" t="e">
        <f>IF(3eme!#REF!=0," ",3eme!#REF!)</f>
        <v>#REF!</v>
      </c>
      <c r="F49" s="138" t="e">
        <f>IF(E49=" "," ",IF(3eme!#REF!="X",3eme!#REF!,"Non Partant ("&amp;3eme!#REF!&amp;")"))</f>
        <v>#REF!</v>
      </c>
      <c r="G49" s="138" t="e">
        <f>IF(3eme!#REF!="X",3eme!#REF!," ")</f>
        <v>#REF!</v>
      </c>
      <c r="I49" s="165"/>
      <c r="J49" s="165"/>
      <c r="K49" s="165"/>
      <c r="L49" s="165"/>
      <c r="M49" s="165"/>
      <c r="N49" s="165"/>
      <c r="O49" s="165"/>
      <c r="P49" s="165"/>
      <c r="Q49" s="165"/>
      <c r="R49" s="165"/>
    </row>
    <row r="50" spans="1:18" ht="13.5">
      <c r="A50" s="138" t="e">
        <f>IF(3eme!#REF!=0," ",3eme!#REF!)</f>
        <v>#REF!</v>
      </c>
      <c r="B50" s="138" t="e">
        <f>IF(A50=" "," ",IF(3eme!#REF!="X",3eme!#REF!,"Non Partant ("&amp;3eme!#REF!&amp;")"))</f>
        <v>#REF!</v>
      </c>
      <c r="C50" s="138" t="e">
        <f>IF(3eme!#REF!="X",3eme!#REF!," ")</f>
        <v>#REF!</v>
      </c>
      <c r="D50" s="139"/>
      <c r="E50" s="139" t="e">
        <f>IF(3eme!#REF!=0," ",3eme!#REF!)</f>
        <v>#REF!</v>
      </c>
      <c r="F50" s="139" t="e">
        <f>IF(E50=" "," ",IF(3eme!#REF!="X",3eme!#REF!,"Non Partant ("&amp;3eme!#REF!&amp;")"))</f>
        <v>#REF!</v>
      </c>
      <c r="G50" s="139" t="e">
        <f>IF(3eme!#REF!="X",3eme!#REF!," ")</f>
        <v>#REF!</v>
      </c>
      <c r="I50" s="165"/>
      <c r="J50" s="165"/>
      <c r="K50" s="165"/>
      <c r="L50" s="165"/>
      <c r="M50" s="165"/>
      <c r="N50" s="165"/>
      <c r="O50" s="165"/>
      <c r="P50" s="165"/>
      <c r="Q50" s="165"/>
      <c r="R50" s="165"/>
    </row>
    <row r="51" spans="1:18" ht="13.5">
      <c r="A51" s="139" t="e">
        <f>IF(3eme!#REF!=0," ",3eme!#REF!)</f>
        <v>#REF!</v>
      </c>
      <c r="B51" s="140" t="e">
        <f>IF(A51=" "," ",IF(3eme!#REF!="X",3eme!#REF!,"Non Partant ("&amp;3eme!#REF!&amp;")"))</f>
        <v>#REF!</v>
      </c>
      <c r="C51" s="139" t="e">
        <f>IF(3eme!#REF!="X",3eme!#REF!," ")</f>
        <v>#REF!</v>
      </c>
      <c r="D51" s="139"/>
      <c r="E51" s="138" t="e">
        <f>IF(3eme!#REF!=0," ",3eme!#REF!)</f>
        <v>#REF!</v>
      </c>
      <c r="F51" s="138" t="e">
        <f>IF(E51=" "," ",IF(3eme!#REF!="X",3eme!#REF!,"Non Partant ("&amp;3eme!#REF!&amp;")"))</f>
        <v>#REF!</v>
      </c>
      <c r="G51" s="138" t="e">
        <f>IF(3eme!#REF!="X",3eme!#REF!," ")</f>
        <v>#REF!</v>
      </c>
      <c r="I51" s="165"/>
      <c r="J51" s="165"/>
      <c r="K51" s="165"/>
      <c r="L51" s="165"/>
      <c r="M51" s="165"/>
      <c r="N51" s="165"/>
      <c r="O51" s="165"/>
      <c r="P51" s="165"/>
      <c r="Q51" s="165"/>
      <c r="R51" s="165"/>
    </row>
    <row r="52" spans="1:18" ht="13.5">
      <c r="A52" s="138" t="e">
        <f>IF(3eme!#REF!=0," ",3eme!#REF!)</f>
        <v>#REF!</v>
      </c>
      <c r="B52" s="138" t="e">
        <f>IF(A52=" "," ",IF(3eme!#REF!="X",3eme!#REF!,"Non Partant ("&amp;3eme!#REF!&amp;")"))</f>
        <v>#REF!</v>
      </c>
      <c r="C52" s="138" t="e">
        <f>IF(3eme!#REF!="X",3eme!#REF!," ")</f>
        <v>#REF!</v>
      </c>
      <c r="D52" s="139"/>
      <c r="E52" s="139" t="e">
        <f>IF(3eme!#REF!=0," ",3eme!#REF!)</f>
        <v>#REF!</v>
      </c>
      <c r="F52" s="139" t="e">
        <f>IF(E52=" "," ",IF(3eme!#REF!="X",3eme!#REF!,"Non Partant ("&amp;3eme!#REF!&amp;")"))</f>
        <v>#REF!</v>
      </c>
      <c r="G52" s="139" t="e">
        <f>IF(3eme!#REF!="X",3eme!#REF!," ")</f>
        <v>#REF!</v>
      </c>
      <c r="I52" s="135" t="e">
        <f>3eme!#REF!</f>
        <v>#REF!</v>
      </c>
      <c r="J52" s="135" t="e">
        <f>3eme!#REF!</f>
        <v>#REF!</v>
      </c>
      <c r="K52" s="135" t="e">
        <f>3eme!#REF!</f>
        <v>#REF!</v>
      </c>
      <c r="L52" s="135" t="e">
        <f>3eme!#REF!</f>
        <v>#REF!</v>
      </c>
      <c r="M52" s="135" t="e">
        <f>3eme!#REF!</f>
        <v>#REF!</v>
      </c>
      <c r="N52" s="135" t="e">
        <f>3eme!#REF!</f>
        <v>#REF!</v>
      </c>
      <c r="O52" s="135" t="e">
        <f>3eme!#REF!</f>
        <v>#REF!</v>
      </c>
      <c r="P52" s="135" t="e">
        <f>3eme!#REF!</f>
        <v>#REF!</v>
      </c>
      <c r="Q52" s="135" t="e">
        <f>3eme!#REF!</f>
        <v>#REF!</v>
      </c>
      <c r="R52" s="135" t="e">
        <f>3eme!#REF!</f>
        <v>#REF!</v>
      </c>
    </row>
    <row r="53" spans="1:18" ht="13.5">
      <c r="A53" s="139" t="e">
        <f>IF(3eme!#REF!=0," ",3eme!#REF!)</f>
        <v>#REF!</v>
      </c>
      <c r="B53" s="140" t="e">
        <f>IF(A53=" "," ",IF(3eme!#REF!="X",3eme!#REF!,"Non Partant ("&amp;3eme!#REF!&amp;")"))</f>
        <v>#REF!</v>
      </c>
      <c r="C53" s="139" t="e">
        <f>IF(3eme!#REF!="X",3eme!#REF!," ")</f>
        <v>#REF!</v>
      </c>
      <c r="D53" s="139"/>
      <c r="E53" s="138" t="e">
        <f>IF(3eme!#REF!=0," ",3eme!#REF!)</f>
        <v>#REF!</v>
      </c>
      <c r="F53" s="138" t="e">
        <f>IF(E53=" "," ",IF(3eme!#REF!="X",3eme!#REF!,"Non Partant ("&amp;3eme!#REF!&amp;")"))</f>
        <v>#REF!</v>
      </c>
      <c r="G53" s="138" t="e">
        <f>IF(3eme!#REF!="X",3eme!#REF!," ")</f>
        <v>#REF!</v>
      </c>
      <c r="I53" s="165" t="e">
        <f>IF(3eme!#REF!=0,0,IF(3eme!#REF!="X"," ","NP"))</f>
        <v>#REF!</v>
      </c>
      <c r="J53" s="165" t="e">
        <f>IF(3eme!#REF!=0,0,IF(3eme!#REF!="X"," ","NP"))</f>
        <v>#REF!</v>
      </c>
      <c r="K53" s="165" t="e">
        <f>IF(3eme!#REF!=0,0,IF(3eme!#REF!="X"," ","NP"))</f>
        <v>#REF!</v>
      </c>
      <c r="L53" s="165" t="e">
        <f>IF(3eme!#REF!=0,0,IF(3eme!#REF!="X"," ","NP"))</f>
        <v>#REF!</v>
      </c>
      <c r="M53" s="165" t="e">
        <f>IF(3eme!#REF!=0,0,IF(3eme!#REF!="X"," ","NP"))</f>
        <v>#REF!</v>
      </c>
      <c r="N53" s="165" t="e">
        <f>IF(3eme!#REF!=0,0,IF(3eme!#REF!="X"," ","NP"))</f>
        <v>#REF!</v>
      </c>
      <c r="O53" s="165" t="e">
        <f>IF(3eme!#REF!=0,0,IF(3eme!#REF!="X"," ","NP"))</f>
        <v>#REF!</v>
      </c>
      <c r="P53" s="165" t="e">
        <f>IF(3eme!#REF!=0,0,IF(3eme!#REF!="X"," ","NP"))</f>
        <v>#REF!</v>
      </c>
      <c r="Q53" s="165" t="e">
        <f>IF(3eme!#REF!=0,0,IF(3eme!#REF!="X"," ","NP"))</f>
        <v>#REF!</v>
      </c>
      <c r="R53" s="165" t="e">
        <f>IF(3eme!#REF!=0,0,IF(3eme!#REF!="X"," ","NP"))</f>
        <v>#REF!</v>
      </c>
    </row>
    <row r="54" spans="1:18" ht="13.5">
      <c r="A54" s="138" t="e">
        <f>IF(3eme!#REF!=0," ",3eme!#REF!)</f>
        <v>#REF!</v>
      </c>
      <c r="B54" s="138" t="e">
        <f>IF(A54=" "," ",IF(3eme!#REF!="X",3eme!#REF!,"Non Partant ("&amp;3eme!#REF!&amp;")"))</f>
        <v>#REF!</v>
      </c>
      <c r="C54" s="138" t="e">
        <f>IF(3eme!#REF!="X",3eme!#REF!," ")</f>
        <v>#REF!</v>
      </c>
      <c r="D54" s="139"/>
      <c r="E54" s="139" t="e">
        <f>IF(3eme!#REF!=0," ",3eme!#REF!)</f>
        <v>#REF!</v>
      </c>
      <c r="F54" s="139" t="e">
        <f>IF(E54=" "," ",IF(3eme!#REF!="X",3eme!#REF!,"Non Partant ("&amp;3eme!#REF!&amp;")"))</f>
        <v>#REF!</v>
      </c>
      <c r="G54" s="139" t="e">
        <f>IF(3eme!#REF!="X",3eme!#REF!," ")</f>
        <v>#REF!</v>
      </c>
      <c r="I54" s="165"/>
      <c r="J54" s="165"/>
      <c r="K54" s="165"/>
      <c r="L54" s="165"/>
      <c r="M54" s="165"/>
      <c r="N54" s="165"/>
      <c r="O54" s="165"/>
      <c r="P54" s="165"/>
      <c r="Q54" s="165"/>
      <c r="R54" s="165"/>
    </row>
    <row r="55" spans="1:18" ht="13.5">
      <c r="A55" s="139" t="e">
        <f>IF(3eme!#REF!=0," ",3eme!#REF!)</f>
        <v>#REF!</v>
      </c>
      <c r="B55" s="140" t="e">
        <f>IF(A55=" "," ",IF(3eme!#REF!="X",3eme!#REF!,"Non Partant ("&amp;3eme!#REF!&amp;")"))</f>
        <v>#REF!</v>
      </c>
      <c r="C55" s="139" t="e">
        <f>IF(3eme!#REF!="X",3eme!#REF!," ")</f>
        <v>#REF!</v>
      </c>
      <c r="D55" s="139"/>
      <c r="E55" s="138" t="e">
        <f>IF(3eme!#REF!=0," ",3eme!#REF!)</f>
        <v>#REF!</v>
      </c>
      <c r="F55" s="138" t="e">
        <f>IF(E55=" "," ",IF(3eme!#REF!="X",3eme!#REF!,"Non Partant ("&amp;3eme!#REF!&amp;")"))</f>
        <v>#REF!</v>
      </c>
      <c r="G55" s="138" t="e">
        <f>IF(3eme!#REF!="X",3eme!#REF!," ")</f>
        <v>#REF!</v>
      </c>
      <c r="I55" s="165"/>
      <c r="J55" s="165"/>
      <c r="K55" s="165"/>
      <c r="L55" s="165"/>
      <c r="M55" s="165"/>
      <c r="N55" s="165"/>
      <c r="O55" s="165"/>
      <c r="P55" s="165"/>
      <c r="Q55" s="165"/>
      <c r="R55" s="165"/>
    </row>
    <row r="56" spans="1:18" ht="13.5">
      <c r="A56" s="138" t="e">
        <f>IF(3eme!#REF!=0," ",3eme!#REF!)</f>
        <v>#REF!</v>
      </c>
      <c r="B56" s="138" t="e">
        <f>IF(A56=" "," ",IF(3eme!#REF!="X",3eme!#REF!,"Non Partant ("&amp;3eme!#REF!&amp;")"))</f>
        <v>#REF!</v>
      </c>
      <c r="C56" s="138" t="e">
        <f>IF(3eme!#REF!="X",3eme!#REF!," ")</f>
        <v>#REF!</v>
      </c>
      <c r="D56" s="139"/>
      <c r="E56" s="139" t="e">
        <f>IF(3eme!#REF!=0," ",3eme!#REF!)</f>
        <v>#REF!</v>
      </c>
      <c r="F56" s="139" t="e">
        <f>IF(E56=" "," ",IF(3eme!#REF!="X",3eme!#REF!,"Non Partant ("&amp;3eme!#REF!&amp;")"))</f>
        <v>#REF!</v>
      </c>
      <c r="G56" s="139" t="e">
        <f>IF(3eme!#REF!="X",3eme!#REF!," ")</f>
        <v>#REF!</v>
      </c>
      <c r="I56" s="165"/>
      <c r="J56" s="165"/>
      <c r="K56" s="165"/>
      <c r="L56" s="165"/>
      <c r="M56" s="165"/>
      <c r="N56" s="165"/>
      <c r="O56" s="165"/>
      <c r="P56" s="165"/>
      <c r="Q56" s="165"/>
      <c r="R56" s="165"/>
    </row>
    <row r="57" spans="1:18" ht="13.5">
      <c r="A57" s="139" t="e">
        <f>IF(3eme!#REF!=0," ",3eme!#REF!)</f>
        <v>#REF!</v>
      </c>
      <c r="B57" s="140" t="e">
        <f>IF(A57=" "," ",IF(3eme!#REF!="X",3eme!#REF!,"Non Partant ("&amp;3eme!#REF!&amp;")"))</f>
        <v>#REF!</v>
      </c>
      <c r="C57" s="139" t="e">
        <f>IF(3eme!#REF!="X",3eme!#REF!," ")</f>
        <v>#REF!</v>
      </c>
      <c r="D57" s="139"/>
      <c r="E57" s="138" t="e">
        <f>IF(3eme!#REF!=0," ",3eme!#REF!)</f>
        <v>#REF!</v>
      </c>
      <c r="F57" s="138" t="e">
        <f>IF(E57=" "," ",IF(3eme!#REF!="X",3eme!#REF!,"Non Partant ("&amp;3eme!#REF!&amp;")"))</f>
        <v>#REF!</v>
      </c>
      <c r="G57" s="138" t="e">
        <f>IF(3eme!#REF!="X",3eme!#REF!," ")</f>
        <v>#REF!</v>
      </c>
      <c r="I57" s="165"/>
      <c r="J57" s="165"/>
      <c r="K57" s="165"/>
      <c r="L57" s="165"/>
      <c r="M57" s="165"/>
      <c r="N57" s="165"/>
      <c r="O57" s="165"/>
      <c r="P57" s="165"/>
      <c r="Q57" s="165"/>
      <c r="R57" s="165"/>
    </row>
    <row r="58" spans="1:18" ht="13.5">
      <c r="A58" s="138" t="e">
        <f>IF(3eme!#REF!=0," ",3eme!#REF!)</f>
        <v>#REF!</v>
      </c>
      <c r="B58" s="138" t="e">
        <f>IF(A58=" "," ",IF(3eme!#REF!="X",3eme!#REF!,"Non Partant ("&amp;3eme!#REF!&amp;")"))</f>
        <v>#REF!</v>
      </c>
      <c r="C58" s="138" t="e">
        <f>IF(3eme!#REF!="X",3eme!#REF!," ")</f>
        <v>#REF!</v>
      </c>
      <c r="D58" s="139"/>
      <c r="E58" s="139" t="e">
        <f>IF(3eme!#REF!=0," ",3eme!#REF!)</f>
        <v>#REF!</v>
      </c>
      <c r="F58" s="139" t="e">
        <f>IF(E58=" "," ",IF(3eme!#REF!="X",3eme!#REF!,"Non Partant ("&amp;3eme!#REF!&amp;")"))</f>
        <v>#REF!</v>
      </c>
      <c r="G58" s="139" t="e">
        <f>IF(3eme!#REF!="X",3eme!#REF!," ")</f>
        <v>#REF!</v>
      </c>
      <c r="I58" s="135" t="e">
        <f>3eme!#REF!</f>
        <v>#REF!</v>
      </c>
      <c r="J58" s="135" t="e">
        <f>3eme!#REF!</f>
        <v>#REF!</v>
      </c>
      <c r="K58" s="135" t="e">
        <f>3eme!#REF!</f>
        <v>#REF!</v>
      </c>
      <c r="L58" s="135" t="e">
        <f>3eme!#REF!</f>
        <v>#REF!</v>
      </c>
      <c r="M58" s="135" t="e">
        <f>3eme!#REF!</f>
        <v>#REF!</v>
      </c>
      <c r="N58" s="135" t="e">
        <f>3eme!#REF!</f>
        <v>#REF!</v>
      </c>
      <c r="O58" s="135" t="e">
        <f>3eme!#REF!</f>
        <v>#REF!</v>
      </c>
      <c r="P58" s="135" t="e">
        <f>3eme!#REF!</f>
        <v>#REF!</v>
      </c>
      <c r="Q58" s="135" t="e">
        <f>3eme!#REF!</f>
        <v>#REF!</v>
      </c>
      <c r="R58" s="135" t="e">
        <f>3eme!#REF!</f>
        <v>#REF!</v>
      </c>
    </row>
    <row r="59" spans="1:18" ht="13.5">
      <c r="A59" s="139" t="e">
        <f>IF(3eme!#REF!=0," ",3eme!#REF!)</f>
        <v>#REF!</v>
      </c>
      <c r="B59" s="140" t="e">
        <f>IF(A59=" "," ",IF(3eme!#REF!="X",3eme!#REF!,"Non Partant ("&amp;3eme!#REF!&amp;")"))</f>
        <v>#REF!</v>
      </c>
      <c r="C59" s="139" t="e">
        <f>IF(3eme!#REF!="X",3eme!#REF!," ")</f>
        <v>#REF!</v>
      </c>
      <c r="D59" s="139"/>
      <c r="E59" s="138" t="e">
        <f>IF(3eme!#REF!=0," ",3eme!#REF!)</f>
        <v>#REF!</v>
      </c>
      <c r="F59" s="138" t="e">
        <f>IF(E59=" "," ",IF(3eme!#REF!="X",3eme!#REF!,"Non Partant ("&amp;3eme!#REF!&amp;")"))</f>
        <v>#REF!</v>
      </c>
      <c r="G59" s="138" t="e">
        <f>IF(3eme!#REF!="X",3eme!#REF!," ")</f>
        <v>#REF!</v>
      </c>
      <c r="I59" s="165" t="e">
        <f>IF(3eme!#REF!=0,0,IF(3eme!#REF!="X"," ","NP"))</f>
        <v>#REF!</v>
      </c>
      <c r="J59" s="165" t="e">
        <f>IF(3eme!#REF!=0,0,IF(3eme!#REF!="X"," ","NP"))</f>
        <v>#REF!</v>
      </c>
      <c r="K59" s="165" t="e">
        <f>IF(3eme!#REF!=0,0,IF(3eme!#REF!="X"," ","NP"))</f>
        <v>#REF!</v>
      </c>
      <c r="L59" s="165" t="e">
        <f>IF(3eme!#REF!=0,0,IF(3eme!#REF!="X"," ","NP"))</f>
        <v>#REF!</v>
      </c>
      <c r="M59" s="165" t="e">
        <f>IF(3eme!#REF!=0,0,IF(3eme!#REF!="X"," ","NP"))</f>
        <v>#REF!</v>
      </c>
      <c r="N59" s="165" t="e">
        <f>IF(3eme!#REF!=0,0,IF(3eme!#REF!="X"," ","NP"))</f>
        <v>#REF!</v>
      </c>
      <c r="O59" s="165" t="e">
        <f>IF(3eme!#REF!=0,0,IF(3eme!#REF!="X"," ","NP"))</f>
        <v>#REF!</v>
      </c>
      <c r="P59" s="165" t="e">
        <f>IF(3eme!#REF!=0,0,IF(3eme!#REF!="X"," ","NP"))</f>
        <v>#REF!</v>
      </c>
      <c r="Q59" s="165" t="e">
        <f>IF(3eme!#REF!=0,0,IF(3eme!#REF!="X"," ","NP"))</f>
        <v>#REF!</v>
      </c>
      <c r="R59" s="165" t="e">
        <f>IF(3eme!#REF!=0,0,IF(3eme!#REF!="X"," ","NP"))</f>
        <v>#REF!</v>
      </c>
    </row>
    <row r="60" spans="1:18" ht="13.5">
      <c r="A60" s="138" t="e">
        <f>IF(3eme!#REF!=0," ",3eme!#REF!)</f>
        <v>#REF!</v>
      </c>
      <c r="B60" s="138" t="e">
        <f>IF(A60=" "," ",IF(3eme!#REF!="X",3eme!#REF!,"Non Partant ("&amp;3eme!#REF!&amp;")"))</f>
        <v>#REF!</v>
      </c>
      <c r="C60" s="138" t="e">
        <f>IF(3eme!#REF!="X",3eme!#REF!," ")</f>
        <v>#REF!</v>
      </c>
      <c r="D60" s="139"/>
      <c r="E60" s="139" t="e">
        <f>IF(3eme!#REF!=0," ",3eme!#REF!)</f>
        <v>#REF!</v>
      </c>
      <c r="F60" s="139" t="e">
        <f>IF(E60=" "," ",IF(3eme!#REF!="X",3eme!#REF!,"Non Partant ("&amp;3eme!#REF!&amp;")"))</f>
        <v>#REF!</v>
      </c>
      <c r="G60" s="139" t="e">
        <f>IF(3eme!#REF!="X",3eme!#REF!," ")</f>
        <v>#REF!</v>
      </c>
      <c r="I60" s="165"/>
      <c r="J60" s="165"/>
      <c r="K60" s="165"/>
      <c r="L60" s="165"/>
      <c r="M60" s="165"/>
      <c r="N60" s="165"/>
      <c r="O60" s="165"/>
      <c r="P60" s="165"/>
      <c r="Q60" s="165"/>
      <c r="R60" s="165"/>
    </row>
    <row r="61" spans="1:18" ht="13.5">
      <c r="A61" s="139" t="e">
        <f>IF(3eme!#REF!=0," ",3eme!#REF!)</f>
        <v>#REF!</v>
      </c>
      <c r="B61" s="140" t="e">
        <f>IF(A61=" "," ",IF(3eme!#REF!="X",3eme!#REF!,"Non Partant ("&amp;3eme!#REF!&amp;")"))</f>
        <v>#REF!</v>
      </c>
      <c r="C61" s="139" t="e">
        <f>IF(3eme!#REF!="X",3eme!#REF!," ")</f>
        <v>#REF!</v>
      </c>
      <c r="D61" s="139"/>
      <c r="E61" s="138" t="e">
        <f>IF(3eme!#REF!=0," ",3eme!#REF!)</f>
        <v>#REF!</v>
      </c>
      <c r="F61" s="138" t="e">
        <f>IF(E61=" "," ",IF(3eme!#REF!="X",3eme!#REF!,"Non Partant ("&amp;3eme!#REF!&amp;")"))</f>
        <v>#REF!</v>
      </c>
      <c r="G61" s="138" t="e">
        <f>IF(3eme!#REF!="X",3eme!#REF!," ")</f>
        <v>#REF!</v>
      </c>
      <c r="I61" s="165"/>
      <c r="J61" s="165"/>
      <c r="K61" s="165"/>
      <c r="L61" s="165"/>
      <c r="M61" s="165"/>
      <c r="N61" s="165"/>
      <c r="O61" s="165"/>
      <c r="P61" s="165"/>
      <c r="Q61" s="165"/>
      <c r="R61" s="165"/>
    </row>
    <row r="62" spans="4:18" ht="12.75">
      <c r="D62" s="78"/>
      <c r="E62" s="78"/>
      <c r="F62" s="78"/>
      <c r="G62" s="78"/>
      <c r="I62" s="165"/>
      <c r="J62" s="165"/>
      <c r="K62" s="165"/>
      <c r="L62" s="165"/>
      <c r="M62" s="165"/>
      <c r="N62" s="165"/>
      <c r="O62" s="165"/>
      <c r="P62" s="165"/>
      <c r="Q62" s="165"/>
      <c r="R62" s="165"/>
    </row>
    <row r="63" spans="4:18" ht="12.75">
      <c r="D63" s="78"/>
      <c r="E63" s="78"/>
      <c r="F63" s="78"/>
      <c r="G63" s="78"/>
      <c r="I63" s="165"/>
      <c r="J63" s="165"/>
      <c r="K63" s="165"/>
      <c r="L63" s="165"/>
      <c r="M63" s="165"/>
      <c r="N63" s="165"/>
      <c r="O63" s="165"/>
      <c r="P63" s="165"/>
      <c r="Q63" s="165"/>
      <c r="R63" s="165"/>
    </row>
    <row r="64" spans="4:18" ht="12.75">
      <c r="D64" s="78"/>
      <c r="E64" s="78"/>
      <c r="F64" s="78"/>
      <c r="G64" s="78"/>
      <c r="I64" s="135" t="e">
        <f>3eme!#REF!</f>
        <v>#REF!</v>
      </c>
      <c r="J64" s="135" t="e">
        <f>3eme!#REF!</f>
        <v>#REF!</v>
      </c>
      <c r="K64" s="135" t="e">
        <f>3eme!#REF!</f>
        <v>#REF!</v>
      </c>
      <c r="L64" s="135" t="e">
        <f>3eme!#REF!</f>
        <v>#REF!</v>
      </c>
      <c r="M64" s="135" t="e">
        <f>3eme!#REF!</f>
        <v>#REF!</v>
      </c>
      <c r="N64" s="135" t="e">
        <f>3eme!#REF!</f>
        <v>#REF!</v>
      </c>
      <c r="O64" s="135" t="e">
        <f>3eme!#REF!</f>
        <v>#REF!</v>
      </c>
      <c r="P64" s="135" t="e">
        <f>3eme!#REF!</f>
        <v>#REF!</v>
      </c>
      <c r="Q64" s="135" t="e">
        <f>3eme!#REF!</f>
        <v>#REF!</v>
      </c>
      <c r="R64" s="135" t="e">
        <f>3eme!#REF!</f>
        <v>#REF!</v>
      </c>
    </row>
    <row r="65" spans="4:18" ht="12.75">
      <c r="D65" s="78"/>
      <c r="E65" s="78"/>
      <c r="F65" s="78"/>
      <c r="G65" s="78"/>
      <c r="I65" s="165" t="e">
        <f>IF(3eme!#REF!=0,0,IF(3eme!#REF!="X"," ","NP"))</f>
        <v>#REF!</v>
      </c>
      <c r="J65" s="165" t="e">
        <f>IF(3eme!#REF!=0,0,IF(3eme!#REF!="X"," ","NP"))</f>
        <v>#REF!</v>
      </c>
      <c r="K65" s="165" t="e">
        <f>IF(3eme!#REF!=0,0,IF(3eme!#REF!="X"," ","NP"))</f>
        <v>#REF!</v>
      </c>
      <c r="L65" s="165" t="e">
        <f>IF(3eme!#REF!=0,0,IF(3eme!#REF!="X"," ","NP"))</f>
        <v>#REF!</v>
      </c>
      <c r="M65" s="165" t="e">
        <f>IF(3eme!#REF!=0,0,IF(3eme!#REF!="X"," ","NP"))</f>
        <v>#REF!</v>
      </c>
      <c r="N65" s="165" t="e">
        <f>IF(3eme!#REF!=0,0,IF(3eme!#REF!="X"," ","NP"))</f>
        <v>#REF!</v>
      </c>
      <c r="O65" s="165" t="e">
        <f>IF(3eme!#REF!=0,0,IF(3eme!#REF!="X"," ","NP"))</f>
        <v>#REF!</v>
      </c>
      <c r="P65" s="165" t="e">
        <f>IF(3eme!#REF!=0,0,IF(3eme!#REF!="X"," ","NP"))</f>
        <v>#REF!</v>
      </c>
      <c r="Q65" s="165" t="e">
        <f>IF(3eme!#REF!=0,0,IF(3eme!#REF!="X"," ","NP"))</f>
        <v>#REF!</v>
      </c>
      <c r="R65" s="165" t="e">
        <f>IF(3eme!#REF!=0,0,IF(3eme!#REF!="X"," ","NP"))</f>
        <v>#REF!</v>
      </c>
    </row>
    <row r="66" spans="4:18" ht="12.75">
      <c r="D66" s="78"/>
      <c r="E66" s="78"/>
      <c r="F66" s="78"/>
      <c r="G66" s="78"/>
      <c r="I66" s="165"/>
      <c r="J66" s="165"/>
      <c r="K66" s="165"/>
      <c r="L66" s="165"/>
      <c r="M66" s="165"/>
      <c r="N66" s="165"/>
      <c r="O66" s="165"/>
      <c r="P66" s="165"/>
      <c r="Q66" s="165"/>
      <c r="R66" s="165"/>
    </row>
    <row r="67" spans="4:18" ht="12.75">
      <c r="D67" s="78"/>
      <c r="E67" s="78"/>
      <c r="F67" s="78"/>
      <c r="G67" s="78"/>
      <c r="I67" s="165"/>
      <c r="J67" s="165"/>
      <c r="K67" s="165"/>
      <c r="L67" s="165"/>
      <c r="M67" s="165"/>
      <c r="N67" s="165"/>
      <c r="O67" s="165"/>
      <c r="P67" s="165"/>
      <c r="Q67" s="165"/>
      <c r="R67" s="165"/>
    </row>
    <row r="68" spans="4:18" ht="12.75">
      <c r="D68" s="78"/>
      <c r="E68" s="78"/>
      <c r="F68" s="78"/>
      <c r="G68" s="78"/>
      <c r="I68" s="165"/>
      <c r="J68" s="165"/>
      <c r="K68" s="165"/>
      <c r="L68" s="165"/>
      <c r="M68" s="165"/>
      <c r="N68" s="165"/>
      <c r="O68" s="165"/>
      <c r="P68" s="165"/>
      <c r="Q68" s="165"/>
      <c r="R68" s="165"/>
    </row>
    <row r="69" spans="4:18" ht="12.75">
      <c r="D69" s="78"/>
      <c r="E69" s="78"/>
      <c r="F69" s="78"/>
      <c r="G69" s="78"/>
      <c r="I69" s="165"/>
      <c r="J69" s="165"/>
      <c r="K69" s="165"/>
      <c r="L69" s="165"/>
      <c r="M69" s="165"/>
      <c r="N69" s="165"/>
      <c r="O69" s="165"/>
      <c r="P69" s="165"/>
      <c r="Q69" s="165"/>
      <c r="R69" s="165"/>
    </row>
    <row r="70" spans="4:7" ht="12.75">
      <c r="D70" s="78"/>
      <c r="E70" s="78"/>
      <c r="F70" s="78"/>
      <c r="G70" s="78"/>
    </row>
    <row r="71" spans="4:7" ht="12.75">
      <c r="D71" s="78"/>
      <c r="E71" s="78"/>
      <c r="F71" s="78"/>
      <c r="G71" s="78"/>
    </row>
    <row r="72" spans="4:7" ht="12.75">
      <c r="D72" s="78"/>
      <c r="E72" s="78"/>
      <c r="F72" s="78"/>
      <c r="G72" s="78"/>
    </row>
    <row r="73" spans="4:7" ht="12.75">
      <c r="D73" s="78"/>
      <c r="E73" s="78"/>
      <c r="F73" s="78"/>
      <c r="G73" s="78"/>
    </row>
    <row r="74" spans="4:7" ht="12.75">
      <c r="D74" s="78"/>
      <c r="E74" s="78"/>
      <c r="F74" s="78"/>
      <c r="G74" s="78"/>
    </row>
    <row r="75" spans="4:7" ht="12.75">
      <c r="D75" s="78"/>
      <c r="E75" s="78"/>
      <c r="F75" s="78"/>
      <c r="G75" s="78"/>
    </row>
    <row r="76" spans="4:7" ht="12.75">
      <c r="D76" s="78"/>
      <c r="E76" s="78"/>
      <c r="F76" s="78"/>
      <c r="G76" s="78"/>
    </row>
    <row r="77" spans="4:7" ht="12.75">
      <c r="D77" s="78"/>
      <c r="E77" s="78"/>
      <c r="F77" s="78"/>
      <c r="G77" s="78"/>
    </row>
    <row r="78" spans="4:7" ht="12.75">
      <c r="D78" s="78"/>
      <c r="E78" s="78"/>
      <c r="F78" s="78"/>
      <c r="G78" s="78"/>
    </row>
    <row r="79" spans="4:7" ht="12.75">
      <c r="D79" s="78"/>
      <c r="E79" s="78"/>
      <c r="F79" s="78"/>
      <c r="G79" s="78"/>
    </row>
    <row r="80" spans="4:7" ht="12.75">
      <c r="D80" s="78"/>
      <c r="E80" s="78"/>
      <c r="F80" s="78"/>
      <c r="G80" s="78"/>
    </row>
    <row r="81" spans="4:7" ht="12.75">
      <c r="D81" s="78"/>
      <c r="E81" s="78"/>
      <c r="F81" s="78"/>
      <c r="G81" s="78"/>
    </row>
    <row r="82" spans="4:7" ht="12.75">
      <c r="D82" s="78"/>
      <c r="E82" s="78"/>
      <c r="F82" s="78"/>
      <c r="G82" s="78"/>
    </row>
    <row r="83" spans="4:7" ht="12.75">
      <c r="D83" s="78"/>
      <c r="E83" s="78"/>
      <c r="F83" s="78"/>
      <c r="G83" s="78"/>
    </row>
    <row r="84" spans="4:7" ht="12.75">
      <c r="D84" s="78"/>
      <c r="E84" s="78"/>
      <c r="F84" s="78"/>
      <c r="G84" s="78"/>
    </row>
    <row r="85" spans="4:7" ht="12.75">
      <c r="D85" s="78"/>
      <c r="E85" s="78"/>
      <c r="F85" s="78"/>
      <c r="G85" s="78"/>
    </row>
    <row r="86" spans="4:7" ht="12.75">
      <c r="D86" s="78"/>
      <c r="E86" s="78"/>
      <c r="F86" s="78"/>
      <c r="G86" s="78"/>
    </row>
    <row r="87" spans="4:7" ht="12.75">
      <c r="D87" s="78"/>
      <c r="E87" s="78"/>
      <c r="F87" s="78"/>
      <c r="G87" s="78"/>
    </row>
    <row r="88" spans="4:7" ht="12.75">
      <c r="D88" s="78"/>
      <c r="E88" s="78"/>
      <c r="F88" s="78"/>
      <c r="G88" s="78"/>
    </row>
    <row r="89" spans="4:7" ht="12.75">
      <c r="D89" s="78"/>
      <c r="E89" s="78"/>
      <c r="F89" s="78"/>
      <c r="G89" s="78"/>
    </row>
    <row r="90" spans="4:7" ht="12.75">
      <c r="D90" s="78"/>
      <c r="E90" s="78"/>
      <c r="F90" s="78"/>
      <c r="G90" s="78"/>
    </row>
    <row r="91" spans="4:7" ht="12.75">
      <c r="D91" s="78"/>
      <c r="E91" s="78"/>
      <c r="F91" s="78"/>
      <c r="G91" s="78"/>
    </row>
    <row r="92" spans="4:7" ht="12.75">
      <c r="D92" s="78"/>
      <c r="E92" s="78"/>
      <c r="F92" s="78"/>
      <c r="G92" s="78"/>
    </row>
    <row r="93" spans="4:7" ht="12.75">
      <c r="D93" s="78"/>
      <c r="E93" s="78"/>
      <c r="F93" s="78"/>
      <c r="G93" s="78"/>
    </row>
    <row r="94" spans="4:7" ht="12.75">
      <c r="D94" s="78"/>
      <c r="E94" s="78"/>
      <c r="F94" s="78"/>
      <c r="G94" s="78"/>
    </row>
    <row r="95" spans="4:7" ht="12.75">
      <c r="D95" s="78"/>
      <c r="E95" s="78"/>
      <c r="F95" s="78"/>
      <c r="G95" s="78"/>
    </row>
    <row r="96" spans="4:7" ht="12.75">
      <c r="D96" s="78"/>
      <c r="E96" s="78"/>
      <c r="F96" s="78"/>
      <c r="G96" s="78"/>
    </row>
    <row r="97" spans="4:7" ht="12.75">
      <c r="D97" s="78"/>
      <c r="E97" s="78"/>
      <c r="F97" s="78"/>
      <c r="G97" s="78"/>
    </row>
    <row r="98" spans="4:7" ht="12.75">
      <c r="D98" s="78"/>
      <c r="E98" s="78"/>
      <c r="F98" s="78"/>
      <c r="G98" s="78"/>
    </row>
    <row r="99" spans="4:7" ht="12.75">
      <c r="D99" s="78"/>
      <c r="E99" s="78"/>
      <c r="F99" s="78"/>
      <c r="G99" s="78"/>
    </row>
    <row r="100" spans="4:7" ht="12.75">
      <c r="D100" s="78"/>
      <c r="E100" s="78"/>
      <c r="F100" s="78"/>
      <c r="G100" s="78"/>
    </row>
    <row r="101" spans="4:7" ht="12.75">
      <c r="D101" s="78"/>
      <c r="E101" s="78"/>
      <c r="F101" s="78"/>
      <c r="G101" s="78"/>
    </row>
    <row r="102" spans="4:7" ht="12.75">
      <c r="D102" s="78"/>
      <c r="E102" s="78"/>
      <c r="F102" s="78"/>
      <c r="G102" s="78"/>
    </row>
    <row r="103" spans="4:7" ht="12.75">
      <c r="D103" s="78"/>
      <c r="E103" s="78"/>
      <c r="F103" s="78"/>
      <c r="G103" s="78"/>
    </row>
    <row r="104" spans="4:7" ht="12.75">
      <c r="D104" s="78"/>
      <c r="E104" s="78"/>
      <c r="F104" s="78"/>
      <c r="G104" s="78"/>
    </row>
    <row r="105" spans="4:7" ht="12.75">
      <c r="D105" s="78"/>
      <c r="E105" s="78"/>
      <c r="F105" s="78"/>
      <c r="G105" s="78"/>
    </row>
    <row r="106" spans="4:7" ht="12.75">
      <c r="D106" s="78"/>
      <c r="E106" s="78"/>
      <c r="F106" s="78"/>
      <c r="G106" s="78"/>
    </row>
    <row r="107" spans="4:7" ht="12.75">
      <c r="D107" s="78"/>
      <c r="E107" s="78"/>
      <c r="F107" s="78"/>
      <c r="G107" s="78"/>
    </row>
    <row r="108" spans="4:7" ht="12.75">
      <c r="D108" s="78"/>
      <c r="E108" s="78"/>
      <c r="F108" s="78"/>
      <c r="G108" s="78"/>
    </row>
    <row r="109" spans="4:7" ht="12.75">
      <c r="D109" s="78"/>
      <c r="E109" s="78"/>
      <c r="F109" s="78"/>
      <c r="G109" s="78"/>
    </row>
    <row r="110" spans="4:7" ht="12.75">
      <c r="D110" s="78"/>
      <c r="E110" s="78"/>
      <c r="F110" s="78"/>
      <c r="G110" s="78"/>
    </row>
    <row r="111" spans="4:7" ht="12.75">
      <c r="D111" s="78"/>
      <c r="E111" s="78"/>
      <c r="F111" s="78"/>
      <c r="G111" s="78"/>
    </row>
  </sheetData>
  <sheetProtection sheet="1"/>
  <mergeCells count="115">
    <mergeCell ref="P65:P69"/>
    <mergeCell ref="Q65:Q69"/>
    <mergeCell ref="R65:R69"/>
    <mergeCell ref="P59:P63"/>
    <mergeCell ref="Q59:Q63"/>
    <mergeCell ref="R59:R63"/>
    <mergeCell ref="I65:I69"/>
    <mergeCell ref="J65:J69"/>
    <mergeCell ref="K65:K69"/>
    <mergeCell ref="L65:L69"/>
    <mergeCell ref="M65:M69"/>
    <mergeCell ref="N65:N69"/>
    <mergeCell ref="O65:O69"/>
    <mergeCell ref="P53:P57"/>
    <mergeCell ref="Q53:Q57"/>
    <mergeCell ref="R53:R57"/>
    <mergeCell ref="I59:I63"/>
    <mergeCell ref="J59:J63"/>
    <mergeCell ref="K59:K63"/>
    <mergeCell ref="L59:L63"/>
    <mergeCell ref="M59:M63"/>
    <mergeCell ref="N59:N63"/>
    <mergeCell ref="O59:O63"/>
    <mergeCell ref="P47:P51"/>
    <mergeCell ref="Q47:Q51"/>
    <mergeCell ref="R47:R51"/>
    <mergeCell ref="I53:I57"/>
    <mergeCell ref="J53:J57"/>
    <mergeCell ref="K53:K57"/>
    <mergeCell ref="L53:L57"/>
    <mergeCell ref="M53:M57"/>
    <mergeCell ref="N53:N57"/>
    <mergeCell ref="O53:O57"/>
    <mergeCell ref="P41:P45"/>
    <mergeCell ref="Q41:Q45"/>
    <mergeCell ref="R41:R45"/>
    <mergeCell ref="I47:I51"/>
    <mergeCell ref="J47:J51"/>
    <mergeCell ref="K47:K51"/>
    <mergeCell ref="L47:L51"/>
    <mergeCell ref="M47:M51"/>
    <mergeCell ref="N47:N51"/>
    <mergeCell ref="O47:O51"/>
    <mergeCell ref="P35:P39"/>
    <mergeCell ref="Q35:Q39"/>
    <mergeCell ref="R35:R39"/>
    <mergeCell ref="I41:I45"/>
    <mergeCell ref="J41:J45"/>
    <mergeCell ref="K41:K45"/>
    <mergeCell ref="L41:L45"/>
    <mergeCell ref="M41:M45"/>
    <mergeCell ref="N41:N45"/>
    <mergeCell ref="O41:O45"/>
    <mergeCell ref="P29:P33"/>
    <mergeCell ref="Q29:Q33"/>
    <mergeCell ref="R29:R33"/>
    <mergeCell ref="I35:I39"/>
    <mergeCell ref="J35:J39"/>
    <mergeCell ref="K35:K39"/>
    <mergeCell ref="L35:L39"/>
    <mergeCell ref="M35:M39"/>
    <mergeCell ref="N35:N39"/>
    <mergeCell ref="O35:O39"/>
    <mergeCell ref="P23:P27"/>
    <mergeCell ref="Q23:Q27"/>
    <mergeCell ref="R23:R27"/>
    <mergeCell ref="I29:I33"/>
    <mergeCell ref="J29:J33"/>
    <mergeCell ref="K29:K33"/>
    <mergeCell ref="L29:L33"/>
    <mergeCell ref="M29:M33"/>
    <mergeCell ref="N29:N33"/>
    <mergeCell ref="O29:O33"/>
    <mergeCell ref="P17:P21"/>
    <mergeCell ref="Q17:Q21"/>
    <mergeCell ref="R17:R21"/>
    <mergeCell ref="I23:I27"/>
    <mergeCell ref="J23:J27"/>
    <mergeCell ref="K23:K27"/>
    <mergeCell ref="L23:L27"/>
    <mergeCell ref="M23:M27"/>
    <mergeCell ref="N23:N27"/>
    <mergeCell ref="O23:O27"/>
    <mergeCell ref="P11:P15"/>
    <mergeCell ref="Q11:Q15"/>
    <mergeCell ref="R11:R15"/>
    <mergeCell ref="I17:I21"/>
    <mergeCell ref="J17:J21"/>
    <mergeCell ref="K17:K21"/>
    <mergeCell ref="L17:L21"/>
    <mergeCell ref="M17:M21"/>
    <mergeCell ref="N17:N21"/>
    <mergeCell ref="O17:O21"/>
    <mergeCell ref="A6:G6"/>
    <mergeCell ref="I6:R6"/>
    <mergeCell ref="P8:Q8"/>
    <mergeCell ref="I11:I15"/>
    <mergeCell ref="J11:J15"/>
    <mergeCell ref="K11:K15"/>
    <mergeCell ref="L11:L15"/>
    <mergeCell ref="M11:M15"/>
    <mergeCell ref="N11:N15"/>
    <mergeCell ref="O11:O15"/>
    <mergeCell ref="A3:B3"/>
    <mergeCell ref="C3:G3"/>
    <mergeCell ref="J3:R3"/>
    <mergeCell ref="A4:B4"/>
    <mergeCell ref="C4:G4"/>
    <mergeCell ref="J4:R4"/>
    <mergeCell ref="A1:B1"/>
    <mergeCell ref="C1:G1"/>
    <mergeCell ref="J1:R1"/>
    <mergeCell ref="A2:B2"/>
    <mergeCell ref="C2:G2"/>
    <mergeCell ref="J2:R2"/>
  </mergeCells>
  <conditionalFormatting sqref="I11:R15 I17:R21 I23:R27 I29:R33 I35:R39 I41:R45 I47:R51 I53:R57 I59:R63 I65:R69">
    <cfRule type="cellIs" priority="1" dxfId="4" operator="equal" stopIfTrue="1">
      <formula>0</formula>
    </cfRule>
  </conditionalFormatting>
  <printOptions horizontalCentered="1" verticalCentered="1"/>
  <pageMargins left="0.7083333333333334" right="0.7083333333333334" top="1.3576388888888888" bottom="0.7479166666666667" header="0.5118055555555555" footer="0.5118055555555555"/>
  <pageSetup fitToHeight="0" fitToWidth="1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R111"/>
  <sheetViews>
    <sheetView zoomScalePageLayoutView="0" workbookViewId="0" topLeftCell="A13">
      <selection activeCell="A12" sqref="A12"/>
    </sheetView>
  </sheetViews>
  <sheetFormatPr defaultColWidth="11.421875" defaultRowHeight="12.75"/>
  <cols>
    <col min="1" max="1" width="7.7109375" style="126" customWidth="1"/>
    <col min="2" max="3" width="30.7109375" style="126" customWidth="1"/>
    <col min="4" max="4" width="2.7109375" style="126" customWidth="1"/>
    <col min="5" max="5" width="7.7109375" style="126" customWidth="1"/>
    <col min="6" max="7" width="30.7109375" style="126" customWidth="1"/>
    <col min="8" max="16384" width="11.421875" style="126" customWidth="1"/>
  </cols>
  <sheetData>
    <row r="1" spans="1:18" ht="12.75" customHeight="1">
      <c r="A1" s="156" t="s">
        <v>244</v>
      </c>
      <c r="B1" s="156"/>
      <c r="C1" s="157" t="str">
        <f>infos_course!B2</f>
        <v>VOVES</v>
      </c>
      <c r="D1" s="157"/>
      <c r="E1" s="157"/>
      <c r="F1" s="157"/>
      <c r="G1" s="157"/>
      <c r="I1" s="127" t="s">
        <v>2</v>
      </c>
      <c r="J1" s="157" t="str">
        <f>infos_course!B2</f>
        <v>VOVES</v>
      </c>
      <c r="K1" s="157"/>
      <c r="L1" s="157"/>
      <c r="M1" s="157"/>
      <c r="N1" s="157"/>
      <c r="O1" s="157"/>
      <c r="P1" s="157"/>
      <c r="Q1" s="157"/>
      <c r="R1" s="157"/>
    </row>
    <row r="2" spans="1:18" ht="12.75" customHeight="1">
      <c r="A2" s="156" t="s">
        <v>245</v>
      </c>
      <c r="B2" s="156"/>
      <c r="C2" s="158" t="str">
        <f>infos_course!B3</f>
        <v>A C VOVES</v>
      </c>
      <c r="D2" s="158"/>
      <c r="E2" s="158"/>
      <c r="F2" s="158"/>
      <c r="G2" s="158"/>
      <c r="I2" s="127" t="s">
        <v>4</v>
      </c>
      <c r="J2" s="158" t="str">
        <f>infos_course!B3</f>
        <v>A C VOVES</v>
      </c>
      <c r="K2" s="158"/>
      <c r="L2" s="158"/>
      <c r="M2" s="158"/>
      <c r="N2" s="158"/>
      <c r="O2" s="158"/>
      <c r="P2" s="158"/>
      <c r="Q2" s="158"/>
      <c r="R2" s="158"/>
    </row>
    <row r="3" spans="1:18" ht="12.75" customHeight="1">
      <c r="A3" s="156" t="s">
        <v>246</v>
      </c>
      <c r="B3" s="156"/>
      <c r="C3" s="159">
        <f>infos_course!B4</f>
        <v>0</v>
      </c>
      <c r="D3" s="159"/>
      <c r="E3" s="159"/>
      <c r="F3" s="159"/>
      <c r="G3" s="159"/>
      <c r="I3" s="127" t="s">
        <v>7</v>
      </c>
      <c r="J3" s="159">
        <f>infos_course!B4</f>
        <v>0</v>
      </c>
      <c r="K3" s="159"/>
      <c r="L3" s="159"/>
      <c r="M3" s="159"/>
      <c r="N3" s="159"/>
      <c r="O3" s="159"/>
      <c r="P3" s="159"/>
      <c r="Q3" s="159"/>
      <c r="R3" s="159"/>
    </row>
    <row r="4" spans="1:18" ht="12.75" customHeight="1">
      <c r="A4" s="160" t="s">
        <v>247</v>
      </c>
      <c r="B4" s="160"/>
      <c r="C4" s="161">
        <f>infos_course!B12</f>
        <v>0</v>
      </c>
      <c r="D4" s="161"/>
      <c r="E4" s="161"/>
      <c r="F4" s="161"/>
      <c r="G4" s="161"/>
      <c r="I4" s="128" t="s">
        <v>248</v>
      </c>
      <c r="J4" s="161">
        <f>infos_course!B12</f>
        <v>0</v>
      </c>
      <c r="K4" s="161"/>
      <c r="L4" s="161"/>
      <c r="M4" s="161"/>
      <c r="N4" s="161"/>
      <c r="O4" s="161"/>
      <c r="P4" s="161"/>
      <c r="Q4" s="161"/>
      <c r="R4" s="161"/>
    </row>
    <row r="5" spans="1:18" ht="12.75">
      <c r="A5" s="129"/>
      <c r="B5" s="130"/>
      <c r="C5" s="131"/>
      <c r="D5" s="131"/>
      <c r="E5" s="131"/>
      <c r="F5" s="131"/>
      <c r="G5" s="131"/>
      <c r="I5" s="129"/>
      <c r="J5" s="130"/>
      <c r="K5" s="131"/>
      <c r="L5" s="129"/>
      <c r="M5" s="129"/>
      <c r="N5" s="129"/>
      <c r="O5" s="129"/>
      <c r="P5" s="129"/>
      <c r="Q5" s="129"/>
      <c r="R5" s="129"/>
    </row>
    <row r="6" spans="1:18" ht="15.75" customHeight="1">
      <c r="A6" s="162" t="str">
        <f>"Liste des partants "&amp;'4ème '!A6</f>
        <v>Liste des partants 4ème Cat</v>
      </c>
      <c r="B6" s="162"/>
      <c r="C6" s="162"/>
      <c r="D6" s="162"/>
      <c r="E6" s="162"/>
      <c r="F6" s="162"/>
      <c r="G6" s="162"/>
      <c r="I6" s="162" t="str">
        <f>"Grille de course "&amp;'4ème '!A6</f>
        <v>Grille de course 4ème Cat</v>
      </c>
      <c r="J6" s="162"/>
      <c r="K6" s="162"/>
      <c r="L6" s="162"/>
      <c r="M6" s="162"/>
      <c r="N6" s="162"/>
      <c r="O6" s="162"/>
      <c r="P6" s="162"/>
      <c r="Q6" s="162"/>
      <c r="R6" s="162"/>
    </row>
    <row r="7" ht="6" customHeight="1"/>
    <row r="8" spans="4:18" ht="12.75">
      <c r="D8" s="132"/>
      <c r="E8" s="132"/>
      <c r="F8" s="133" t="s">
        <v>249</v>
      </c>
      <c r="G8" s="132">
        <f>infos_course!C12</f>
        <v>0</v>
      </c>
      <c r="J8" s="133"/>
      <c r="K8" s="132"/>
      <c r="P8" s="163" t="s">
        <v>250</v>
      </c>
      <c r="Q8" s="163"/>
      <c r="R8" s="134">
        <f>infos_course!C12</f>
        <v>0</v>
      </c>
    </row>
    <row r="9" ht="6" customHeight="1"/>
    <row r="10" spans="9:18" ht="15.75" customHeight="1">
      <c r="I10" s="135">
        <f>'4ème '!A10</f>
        <v>1</v>
      </c>
      <c r="J10" s="135">
        <f>'4ème '!A11</f>
        <v>2</v>
      </c>
      <c r="K10" s="135">
        <f>'4ème '!A12</f>
        <v>3</v>
      </c>
      <c r="L10" s="135">
        <f>'4ème '!A13</f>
        <v>4</v>
      </c>
      <c r="M10" s="135">
        <f>'4ème '!A14</f>
        <v>5</v>
      </c>
      <c r="N10" s="135">
        <f>'4ème '!A15</f>
        <v>6</v>
      </c>
      <c r="O10" s="135">
        <f>'4ème '!A16</f>
        <v>7</v>
      </c>
      <c r="P10" s="135">
        <f>'4ème '!A17</f>
        <v>8</v>
      </c>
      <c r="Q10" s="135">
        <f>'4ème '!A18</f>
        <v>9</v>
      </c>
      <c r="R10" s="135">
        <f>'4ème '!A19</f>
        <v>10</v>
      </c>
    </row>
    <row r="11" spans="1:18" ht="12.75">
      <c r="A11" s="136" t="s">
        <v>43</v>
      </c>
      <c r="B11" s="136" t="s">
        <v>44</v>
      </c>
      <c r="C11" s="136" t="s">
        <v>4</v>
      </c>
      <c r="D11" s="137"/>
      <c r="E11" s="136" t="s">
        <v>43</v>
      </c>
      <c r="F11" s="136" t="s">
        <v>44</v>
      </c>
      <c r="G11" s="136" t="s">
        <v>4</v>
      </c>
      <c r="I11" s="165" t="str">
        <f>IF('4ème '!$B10=0,0,IF('4ème '!$F10="X"," ","NP"))</f>
        <v>NP</v>
      </c>
      <c r="J11" s="165" t="str">
        <f>IF('4ème '!$B11=0,0,IF('4ème '!$F11="X"," ","NP"))</f>
        <v>NP</v>
      </c>
      <c r="K11" s="165" t="str">
        <f>IF('4ème '!$B12=0,0,IF('4ème '!$F12="X"," ","NP"))</f>
        <v>NP</v>
      </c>
      <c r="L11" s="165" t="str">
        <f>IF('4ème '!$B13=0,0,IF('4ème '!$F13="X"," ","NP"))</f>
        <v>NP</v>
      </c>
      <c r="M11" s="165" t="str">
        <f>IF('4ème '!$B14=0,0,IF('4ème '!$F14="X"," ","NP"))</f>
        <v>NP</v>
      </c>
      <c r="N11" s="165" t="str">
        <f>IF('4ème '!$B15=0,0,IF('4ème '!$F15="X"," ","NP"))</f>
        <v>NP</v>
      </c>
      <c r="O11" s="165" t="str">
        <f>IF('4ème '!$B16=0,0,IF('4ème '!$F16="X"," ","NP"))</f>
        <v>NP</v>
      </c>
      <c r="P11" s="165" t="str">
        <f>IF('4ème '!$B17=0,0,IF('4ème '!$F17="X"," ","NP"))</f>
        <v>NP</v>
      </c>
      <c r="Q11" s="165" t="str">
        <f>IF('4ème '!$B18=0,0,IF('4ème '!$F18="X"," ","NP"))</f>
        <v>NP</v>
      </c>
      <c r="R11" s="165" t="str">
        <f>IF('4ème '!$B19=0,0,IF('4ème '!$F19="X"," ","NP"))</f>
        <v>NP</v>
      </c>
    </row>
    <row r="12" spans="1:18" ht="13.5">
      <c r="A12" s="138">
        <f>IF('4ème '!B10=0," ",'4ème '!A10)</f>
        <v>1</v>
      </c>
      <c r="B12" s="138" t="str">
        <f>IF(A12=" "," ",IF('4ème '!F10="X",'4ème '!B10,"Non Partant ("&amp;'4ème '!B10&amp;")"))</f>
        <v>Non Partant (MARGOT DIDIER)</v>
      </c>
      <c r="C12" s="138" t="str">
        <f>IF('4ème '!F10="X",'4ème '!C11," ")</f>
        <v> </v>
      </c>
      <c r="D12" s="139"/>
      <c r="E12" s="139" t="str">
        <f>IF('4ème '!B60=0," ",'4ème '!A60)</f>
        <v> </v>
      </c>
      <c r="F12" s="139" t="str">
        <f>IF(E12=" "," ",IF('4ème '!F60="X",'4ème '!B60,"Non Partant ("&amp;'4ème '!B60&amp;")"))</f>
        <v> </v>
      </c>
      <c r="G12" s="139" t="str">
        <f>IF('4ème '!F60="X",'4ème '!C60," ")</f>
        <v> </v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18" ht="13.5">
      <c r="A13" s="139">
        <f>IF('4ème '!B11=0," ",'4ème '!A11)</f>
        <v>2</v>
      </c>
      <c r="B13" s="140" t="str">
        <f>IF(A13=" "," ",IF('4ème '!F11="X",'4ème '!B11,"Non Partant ("&amp;'4ème '!B11&amp;")"))</f>
        <v>Non Partant (MICHEL JEAN MARC)</v>
      </c>
      <c r="C13" s="139" t="str">
        <f>IF('4ème '!F11="X",'4ème '!#REF!," ")</f>
        <v> </v>
      </c>
      <c r="D13" s="139"/>
      <c r="E13" s="138" t="str">
        <f>IF('4ème '!B61=0," ",'4ème '!A61)</f>
        <v> </v>
      </c>
      <c r="F13" s="138" t="str">
        <f>IF(E13=" "," ",IF('4ème '!F61="X",'4ème '!B61,"Non Partant ("&amp;'4ème '!B61&amp;")"))</f>
        <v> </v>
      </c>
      <c r="G13" s="138" t="str">
        <f>IF('4ème '!F61="X",'4ème '!C61," ")</f>
        <v> 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18" ht="13.5">
      <c r="A14" s="138">
        <f>IF('4ème '!B12=0," ",'4ème '!A12)</f>
        <v>3</v>
      </c>
      <c r="B14" s="138" t="str">
        <f>IF(A14=" "," ",IF('4ème '!F12="X",'4ème '!B12,"Non Partant ("&amp;'4ème '!B12&amp;")"))</f>
        <v>Non Partant (ARCILLON LIONEL)</v>
      </c>
      <c r="C14" s="138" t="str">
        <f>IF('4ème '!F12="X",'4ème '!C12," ")</f>
        <v> </v>
      </c>
      <c r="D14" s="139"/>
      <c r="E14" s="139" t="str">
        <f>IF('4ème '!B62=0," ",'4ème '!A62)</f>
        <v> </v>
      </c>
      <c r="F14" s="139" t="str">
        <f>IF(E14=" "," ",IF('4ème '!F62="X",'4ème '!B62,"Non Partant ("&amp;'4ème '!B62&amp;")"))</f>
        <v> </v>
      </c>
      <c r="G14" s="139" t="str">
        <f>IF('4ème '!F62="X",'4ème '!C62," ")</f>
        <v> </v>
      </c>
      <c r="I14" s="165"/>
      <c r="J14" s="165"/>
      <c r="K14" s="165"/>
      <c r="L14" s="165"/>
      <c r="M14" s="165"/>
      <c r="N14" s="165"/>
      <c r="O14" s="165"/>
      <c r="P14" s="165"/>
      <c r="Q14" s="165"/>
      <c r="R14" s="165"/>
    </row>
    <row r="15" spans="1:18" ht="13.5">
      <c r="A15" s="139">
        <f>IF('4ème '!B13=0," ",'4ème '!A13)</f>
        <v>4</v>
      </c>
      <c r="B15" s="140" t="str">
        <f>IF(A15=" "," ",IF('4ème '!F13="X",'4ème '!B13,"Non Partant ("&amp;'4ème '!B13&amp;")"))</f>
        <v>Non Partant (LECOCQ LAETITIA )</v>
      </c>
      <c r="C15" s="139" t="str">
        <f>IF('4ème '!F13="X",'4ème '!C13," ")</f>
        <v> </v>
      </c>
      <c r="D15" s="139"/>
      <c r="E15" s="138" t="str">
        <f>IF('4ème '!B63=0," ",'4ème '!A63)</f>
        <v> </v>
      </c>
      <c r="F15" s="138" t="str">
        <f>IF(E15=" "," ",IF('4ème '!F63="X",'4ème '!B63,"Non Partant ("&amp;'4ème '!B63&amp;")"))</f>
        <v> </v>
      </c>
      <c r="G15" s="138" t="str">
        <f>IF('4ème '!F63="X",'4ème '!C63," ")</f>
        <v> </v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</row>
    <row r="16" spans="1:18" ht="13.5">
      <c r="A16" s="138">
        <f>IF('4ème '!B14=0," ",'4ème '!A14)</f>
        <v>5</v>
      </c>
      <c r="B16" s="138" t="str">
        <f>IF(A16=" "," ",IF('4ème '!F14="X",'4ème '!B14,"Non Partant ("&amp;'4ème '!B14&amp;")"))</f>
        <v>Non Partant (VANTHEEMSHE SERGE)</v>
      </c>
      <c r="C16" s="138" t="str">
        <f>IF('4ème '!F14="X",'4ème '!C14," ")</f>
        <v> </v>
      </c>
      <c r="D16" s="139"/>
      <c r="E16" s="139" t="str">
        <f>IF('4ème '!B64=0," ",'4ème '!A64)</f>
        <v> </v>
      </c>
      <c r="F16" s="139" t="str">
        <f>IF(E16=" "," ",IF('4ème '!F64="X",'4ème '!B64,"Non Partant ("&amp;'4ème '!B64&amp;")"))</f>
        <v> </v>
      </c>
      <c r="G16" s="139" t="str">
        <f>IF('4ème '!F64="X",'4ème '!C64," ")</f>
        <v> </v>
      </c>
      <c r="I16" s="135">
        <f>'4ème '!A20</f>
        <v>11</v>
      </c>
      <c r="J16" s="135">
        <f>'4ème '!A21</f>
        <v>12</v>
      </c>
      <c r="K16" s="135">
        <f>'4ème '!A22</f>
        <v>13</v>
      </c>
      <c r="L16" s="135">
        <f>'4ème '!A23</f>
        <v>14</v>
      </c>
      <c r="M16" s="135">
        <f>'4ème '!A24</f>
        <v>15</v>
      </c>
      <c r="N16" s="135">
        <f>'4ème '!A25</f>
        <v>16</v>
      </c>
      <c r="O16" s="135">
        <f>'4ème '!A26</f>
        <v>17</v>
      </c>
      <c r="P16" s="135">
        <f>'4ème '!A27</f>
        <v>18</v>
      </c>
      <c r="Q16" s="135">
        <f>'4ème '!A28</f>
        <v>19</v>
      </c>
      <c r="R16" s="135">
        <f>'4ème '!A29</f>
        <v>20</v>
      </c>
    </row>
    <row r="17" spans="1:18" ht="13.5">
      <c r="A17" s="139">
        <f>IF('4ème '!B15=0," ",'4ème '!A15)</f>
        <v>6</v>
      </c>
      <c r="B17" s="140" t="str">
        <f>IF(A17=" "," ",IF('4ème '!F15="X",'4ème '!B15,"Non Partant ("&amp;'4ème '!B15&amp;")"))</f>
        <v>Non Partant (DEZALLE LUC)</v>
      </c>
      <c r="C17" s="139" t="str">
        <f>IF('4ème '!F15="X",'4ème '!C15," ")</f>
        <v> </v>
      </c>
      <c r="D17" s="139"/>
      <c r="E17" s="138" t="str">
        <f>IF('4ème '!B65=0," ",'4ème '!A65)</f>
        <v> </v>
      </c>
      <c r="F17" s="138" t="str">
        <f>IF(E17=" "," ",IF('4ème '!F65="X",'4ème '!B65,"Non Partant ("&amp;'4ème '!B65&amp;")"))</f>
        <v> </v>
      </c>
      <c r="G17" s="138" t="str">
        <f>IF('4ème '!F65="X",'4ème '!C65," ")</f>
        <v> </v>
      </c>
      <c r="I17" s="165" t="str">
        <f>IF('4ème '!$B20=0,0,IF('4ème '!$F20="X"," ","NP"))</f>
        <v>NP</v>
      </c>
      <c r="J17" s="165" t="str">
        <f>IF('4ème '!$B21=0,0,IF('4ème '!$F21="X"," ","NP"))</f>
        <v>NP</v>
      </c>
      <c r="K17" s="165" t="str">
        <f>IF('4ème '!$B22=0,0,IF('4ème '!$F22="X"," ","NP"))</f>
        <v>NP</v>
      </c>
      <c r="L17" s="165" t="str">
        <f>IF('4ème '!$B23=0,0,IF('4ème '!$F23="X"," ","NP"))</f>
        <v>NP</v>
      </c>
      <c r="M17" s="165" t="str">
        <f>IF('4ème '!$B24=0,0,IF('4ème '!$F24="X"," ","NP"))</f>
        <v>NP</v>
      </c>
      <c r="N17" s="165" t="str">
        <f>IF('4ème '!$B25=0,0,IF('4ème '!$F25="X"," ","NP"))</f>
        <v>NP</v>
      </c>
      <c r="O17" s="165" t="str">
        <f>IF('4ème '!$B26=0,0,IF('4ème '!$F26="X"," ","NP"))</f>
        <v>NP</v>
      </c>
      <c r="P17" s="165" t="str">
        <f>IF('4ème '!$B27=0,0,IF('4ème '!$F27="X"," ","NP"))</f>
        <v>NP</v>
      </c>
      <c r="Q17" s="165" t="str">
        <f>IF('4ème '!$B28=0,0,IF('4ème '!$F28="X"," ","NP"))</f>
        <v>NP</v>
      </c>
      <c r="R17" s="165" t="str">
        <f>IF('4ème '!$B29=0,0,IF('4ème '!$F29="X"," ","NP"))</f>
        <v>NP</v>
      </c>
    </row>
    <row r="18" spans="1:18" ht="13.5">
      <c r="A18" s="138">
        <f>IF('4ème '!B16=0," ",'4ème '!A16)</f>
        <v>7</v>
      </c>
      <c r="B18" s="138" t="str">
        <f>IF(A18=" "," ",IF('4ème '!F16="X",'4ème '!B16,"Non Partant ("&amp;'4ème '!B16&amp;")"))</f>
        <v>Non Partant (BOULLE PASCAL)</v>
      </c>
      <c r="C18" s="138" t="str">
        <f>IF('4ème '!F16="X",'4ème '!C16," ")</f>
        <v> </v>
      </c>
      <c r="D18" s="139"/>
      <c r="E18" s="139" t="str">
        <f>IF('4ème '!B66=0," ",'4ème '!A66)</f>
        <v> </v>
      </c>
      <c r="F18" s="139" t="str">
        <f>IF(E18=" "," ",IF('4ème '!F66="X",'4ème '!B66,"Non Partant ("&amp;'4ème '!B66&amp;")"))</f>
        <v> </v>
      </c>
      <c r="G18" s="139" t="str">
        <f>IF('4ème '!F66="X",'4ème '!C66," ")</f>
        <v> </v>
      </c>
      <c r="I18" s="165"/>
      <c r="J18" s="165"/>
      <c r="K18" s="165"/>
      <c r="L18" s="165"/>
      <c r="M18" s="165"/>
      <c r="N18" s="165"/>
      <c r="O18" s="165"/>
      <c r="P18" s="165"/>
      <c r="Q18" s="165"/>
      <c r="R18" s="165"/>
    </row>
    <row r="19" spans="1:18" ht="13.5">
      <c r="A19" s="139">
        <f>IF('4ème '!B17=0," ",'4ème '!A17)</f>
        <v>8</v>
      </c>
      <c r="B19" s="140" t="str">
        <f>IF(A19=" "," ",IF('4ème '!F17="X",'4ème '!B17,"Non Partant ("&amp;'4ème '!B17&amp;")"))</f>
        <v>Non Partant (FLEURY MARCEL)</v>
      </c>
      <c r="C19" s="139" t="str">
        <f>IF('4ème '!F17="X",'4ème '!C17," ")</f>
        <v> </v>
      </c>
      <c r="D19" s="139"/>
      <c r="E19" s="138" t="str">
        <f>IF('4ème '!B67=0," ",'4ème '!A67)</f>
        <v> </v>
      </c>
      <c r="F19" s="138" t="str">
        <f>IF(E19=" "," ",IF('4ème '!F67="X",'4ème '!B67,"Non Partant ("&amp;'4ème '!B67&amp;")"))</f>
        <v> </v>
      </c>
      <c r="G19" s="138" t="str">
        <f>IF('4ème '!F67="X",'4ème '!C67," ")</f>
        <v> </v>
      </c>
      <c r="I19" s="165"/>
      <c r="J19" s="165"/>
      <c r="K19" s="165"/>
      <c r="L19" s="165"/>
      <c r="M19" s="165"/>
      <c r="N19" s="165"/>
      <c r="O19" s="165"/>
      <c r="P19" s="165"/>
      <c r="Q19" s="165"/>
      <c r="R19" s="165"/>
    </row>
    <row r="20" spans="1:18" ht="13.5">
      <c r="A20" s="138">
        <f>IF('4ème '!B18=0," ",'4ème '!A18)</f>
        <v>9</v>
      </c>
      <c r="B20" s="138" t="str">
        <f>IF(A20=" "," ",IF('4ème '!F18="X",'4ème '!B18,"Non Partant ("&amp;'4ème '!B18&amp;")"))</f>
        <v>Non Partant (BAUCHER JACKY)</v>
      </c>
      <c r="C20" s="138" t="str">
        <f>IF('4ème '!F18="X",'4ème '!C18," ")</f>
        <v> </v>
      </c>
      <c r="D20" s="139"/>
      <c r="E20" s="139" t="str">
        <f>IF('4ème '!B68=0," ",'4ème '!A68)</f>
        <v> </v>
      </c>
      <c r="F20" s="139" t="str">
        <f>IF(E20=" "," ",IF('4ème '!F68="X",'4ème '!B68,"Non Partant ("&amp;'4ème '!B68&amp;")"))</f>
        <v> </v>
      </c>
      <c r="G20" s="139" t="str">
        <f>IF('4ème '!F68="X",'4ème '!C68," ")</f>
        <v> </v>
      </c>
      <c r="I20" s="165"/>
      <c r="J20" s="165"/>
      <c r="K20" s="165"/>
      <c r="L20" s="165"/>
      <c r="M20" s="165"/>
      <c r="N20" s="165"/>
      <c r="O20" s="165"/>
      <c r="P20" s="165"/>
      <c r="Q20" s="165"/>
      <c r="R20" s="165"/>
    </row>
    <row r="21" spans="1:18" ht="13.5">
      <c r="A21" s="139">
        <f>IF('4ème '!B19=0," ",'4ème '!A19)</f>
        <v>10</v>
      </c>
      <c r="B21" s="140" t="str">
        <f>IF(A21=" "," ",IF('4ème '!F19="X",'4ème '!B19,"Non Partant ("&amp;'4ème '!B19&amp;")"))</f>
        <v>Non Partant (JANVIER GILLES)</v>
      </c>
      <c r="C21" s="139" t="str">
        <f>IF('4ème '!F19="X",'4ème '!C19," ")</f>
        <v> </v>
      </c>
      <c r="D21" s="139"/>
      <c r="E21" s="138" t="str">
        <f>IF('4ème '!B69=0," ",'4ème '!A69)</f>
        <v> </v>
      </c>
      <c r="F21" s="138" t="str">
        <f>IF(E21=" "," ",IF('4ème '!F69="X",'4ème '!B69,"Non Partant ("&amp;'4ème '!B69&amp;")"))</f>
        <v> </v>
      </c>
      <c r="G21" s="138" t="str">
        <f>IF('4ème '!F69="X",'4ème '!C69," ")</f>
        <v> </v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</row>
    <row r="22" spans="1:18" ht="13.5">
      <c r="A22" s="138">
        <f>IF('4ème '!B20=0," ",'4ème '!A20)</f>
        <v>11</v>
      </c>
      <c r="B22" s="138" t="str">
        <f>IF(A22=" "," ",IF('4ème '!F20="X",'4ème '!B20,"Non Partant ("&amp;'4ème '!B20&amp;")"))</f>
        <v>Non Partant (VALLY CHRISTOPHE)</v>
      </c>
      <c r="C22" s="138" t="str">
        <f>IF('4ème '!F20="X",'4ème '!C20," ")</f>
        <v> </v>
      </c>
      <c r="D22" s="139"/>
      <c r="E22" s="139" t="str">
        <f>IF('4ème '!B70=0," ",'4ème '!A70)</f>
        <v> </v>
      </c>
      <c r="F22" s="139" t="str">
        <f>IF(E22=" "," ",IF('4ème '!F70="X",'4ème '!B70,"Non Partant ("&amp;'4ème '!B70&amp;")"))</f>
        <v> </v>
      </c>
      <c r="G22" s="139" t="str">
        <f>IF('4ème '!F70="X",'4ème '!C70," ")</f>
        <v> </v>
      </c>
      <c r="I22" s="135">
        <f>'4ème '!A30</f>
        <v>21</v>
      </c>
      <c r="J22" s="135">
        <f>'4ème '!A31</f>
        <v>22</v>
      </c>
      <c r="K22" s="135">
        <f>'4ème '!A32</f>
        <v>23</v>
      </c>
      <c r="L22" s="135">
        <f>'4ème '!A33</f>
        <v>24</v>
      </c>
      <c r="M22" s="135">
        <f>'4ème '!A34</f>
        <v>25</v>
      </c>
      <c r="N22" s="135">
        <f>'4ème '!A35</f>
        <v>26</v>
      </c>
      <c r="O22" s="135">
        <f>'4ème '!A36</f>
        <v>27</v>
      </c>
      <c r="P22" s="135">
        <f>'4ème '!A37</f>
        <v>28</v>
      </c>
      <c r="Q22" s="135">
        <f>'4ème '!A38</f>
        <v>29</v>
      </c>
      <c r="R22" s="135">
        <f>'4ème '!A39</f>
        <v>30</v>
      </c>
    </row>
    <row r="23" spans="1:18" ht="13.5">
      <c r="A23" s="139">
        <f>IF('4ème '!B21=0," ",'4ème '!A21)</f>
        <v>12</v>
      </c>
      <c r="B23" s="140" t="str">
        <f>IF(A23=" "," ",IF('4ème '!F21="X",'4ème '!B21,"Non Partant ("&amp;'4ème '!B21&amp;")"))</f>
        <v>Non Partant (BELLIARD CYRIL)</v>
      </c>
      <c r="C23" s="139" t="str">
        <f>IF('4ème '!F21="X",'4ème '!C21," ")</f>
        <v> </v>
      </c>
      <c r="D23" s="139"/>
      <c r="E23" s="138" t="str">
        <f>IF('4ème '!B71=0," ",'4ème '!A71)</f>
        <v> </v>
      </c>
      <c r="F23" s="138" t="str">
        <f>IF(E23=" "," ",IF('4ème '!F71="X",'4ème '!B71,"Non Partant ("&amp;'4ème '!B71&amp;")"))</f>
        <v> </v>
      </c>
      <c r="G23" s="138" t="str">
        <f>IF('4ème '!F71="X",'4ème '!C71," ")</f>
        <v> </v>
      </c>
      <c r="I23" s="165" t="str">
        <f>IF('4ème '!$B30=0,0,IF('4ème '!$F30="X"," ","NP"))</f>
        <v>NP</v>
      </c>
      <c r="J23" s="165" t="str">
        <f>IF('4ème '!$B31=0,0,IF('4ème '!$F31="X"," ","NP"))</f>
        <v>NP</v>
      </c>
      <c r="K23" s="165" t="str">
        <f>IF('4ème '!$B32=0,0,IF('4ème '!$F32="X"," ","NP"))</f>
        <v>NP</v>
      </c>
      <c r="L23" s="165" t="str">
        <f>IF('4ème '!$B33=0,0,IF('4ème '!$F33="X"," ","NP"))</f>
        <v>NP</v>
      </c>
      <c r="M23" s="165" t="str">
        <f>IF('4ème '!$B34=0,0,IF('4ème '!$F34="X"," ","NP"))</f>
        <v>NP</v>
      </c>
      <c r="N23" s="165" t="str">
        <f>IF('4ème '!$B35=0,0,IF('4ème '!$F35="X"," ","NP"))</f>
        <v>NP</v>
      </c>
      <c r="O23" s="165" t="str">
        <f>IF('4ème '!$B36=0,0,IF('4ème '!$F36="X"," ","NP"))</f>
        <v>NP</v>
      </c>
      <c r="P23" s="165" t="str">
        <f>IF('4ème '!$B37=0,0,IF('4ème '!$F37="X"," ","NP"))</f>
        <v>NP</v>
      </c>
      <c r="Q23" s="165" t="str">
        <f>IF('4ème '!$B38=0,0,IF('4ème '!$F38="X"," ","NP"))</f>
        <v>NP</v>
      </c>
      <c r="R23" s="165" t="str">
        <f>IF('4ème '!$B39=0,0,IF('4ème '!$F39="X"," ","NP"))</f>
        <v>NP</v>
      </c>
    </row>
    <row r="24" spans="1:18" ht="13.5">
      <c r="A24" s="138">
        <f>IF('4ème '!B22=0," ",'4ème '!A22)</f>
        <v>13</v>
      </c>
      <c r="B24" s="138" t="str">
        <f>IF(A24=" "," ",IF('4ème '!F22="X",'4ème '!B22,"Non Partant ("&amp;'4ème '!B22&amp;")"))</f>
        <v>Non Partant (BELLIARD ANDRE)</v>
      </c>
      <c r="C24" s="138" t="str">
        <f>IF('4ème '!F22="X",'4ème '!C22," ")</f>
        <v> </v>
      </c>
      <c r="D24" s="139"/>
      <c r="E24" s="139" t="str">
        <f>IF('4ème '!B72=0," ",'4ème '!A72)</f>
        <v> </v>
      </c>
      <c r="F24" s="139" t="str">
        <f>IF(E24=" "," ",IF('4ème '!F72="X",'4ème '!B72,"Non Partant ("&amp;'4ème '!B72&amp;")"))</f>
        <v> </v>
      </c>
      <c r="G24" s="139" t="str">
        <f>IF('4ème '!F72="X",'4ème '!C72," ")</f>
        <v> 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18" ht="13.5">
      <c r="A25" s="139">
        <f>IF('4ème '!B23=0," ",'4ème '!A23)</f>
        <v>14</v>
      </c>
      <c r="B25" s="140" t="str">
        <f>IF(A25=" "," ",IF('4ème '!F23="X",'4ème '!B23,"Non Partant ("&amp;'4ème '!B23&amp;")"))</f>
        <v>Non Partant (DOMARADSKI SEBASTIEN)</v>
      </c>
      <c r="C25" s="139" t="str">
        <f>IF('4ème '!F23="X",'4ème '!C23," ")</f>
        <v> </v>
      </c>
      <c r="D25" s="139"/>
      <c r="E25" s="138" t="str">
        <f>IF('4ème '!B73=0," ",'4ème '!A73)</f>
        <v> </v>
      </c>
      <c r="F25" s="138" t="str">
        <f>IF(E25=" "," ",IF('4ème '!F73="X",'4ème '!B73,"Non Partant ("&amp;'4ème '!B73&amp;")"))</f>
        <v> </v>
      </c>
      <c r="G25" s="138" t="str">
        <f>IF('4ème '!F73="X",'4ème '!C73," ")</f>
        <v> </v>
      </c>
      <c r="I25" s="165"/>
      <c r="J25" s="165"/>
      <c r="K25" s="165"/>
      <c r="L25" s="165"/>
      <c r="M25" s="165"/>
      <c r="N25" s="165"/>
      <c r="O25" s="165"/>
      <c r="P25" s="165"/>
      <c r="Q25" s="165"/>
      <c r="R25" s="165"/>
    </row>
    <row r="26" spans="1:18" ht="13.5">
      <c r="A26" s="138">
        <f>IF('4ème '!B24=0," ",'4ème '!A24)</f>
        <v>15</v>
      </c>
      <c r="B26" s="138" t="str">
        <f>IF(A26=" "," ",IF('4ème '!F24="X",'4ème '!B24,"Non Partant ("&amp;'4ème '!B24&amp;")"))</f>
        <v>Non Partant (HUE LAURENT)</v>
      </c>
      <c r="C26" s="138" t="str">
        <f>IF('4ème '!F24="X",'4ème '!C24," ")</f>
        <v> </v>
      </c>
      <c r="D26" s="139"/>
      <c r="E26" s="139" t="str">
        <f>IF('4ème '!B74=0," ",'4ème '!A74)</f>
        <v> </v>
      </c>
      <c r="F26" s="139" t="str">
        <f>IF(E26=" "," ",IF('4ème '!F74="X",'4ème '!B74,"Non Partant ("&amp;'4ème '!B74&amp;")"))</f>
        <v> </v>
      </c>
      <c r="G26" s="139" t="str">
        <f>IF('4ème '!F74="X",'4ème '!C74," ")</f>
        <v> 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</row>
    <row r="27" spans="1:18" ht="13.5">
      <c r="A27" s="139">
        <f>IF('4ème '!B25=0," ",'4ème '!A25)</f>
        <v>16</v>
      </c>
      <c r="B27" s="140" t="str">
        <f>IF(A27=" "," ",IF('4ème '!F25="X",'4ème '!B25,"Non Partant ("&amp;'4ème '!B25&amp;")"))</f>
        <v>Non Partant (MARIE ALEXANDRE)</v>
      </c>
      <c r="C27" s="139" t="str">
        <f>IF('4ème '!F25="X",'4ème '!C25," ")</f>
        <v> </v>
      </c>
      <c r="D27" s="139"/>
      <c r="E27" s="138" t="str">
        <f>IF('4ème '!B75=0," ",'4ème '!A75)</f>
        <v> </v>
      </c>
      <c r="F27" s="138" t="str">
        <f>IF(E27=" "," ",IF('4ème '!F75="X",'4ème '!B75,"Non Partant ("&amp;'4ème '!B75&amp;")"))</f>
        <v> </v>
      </c>
      <c r="G27" s="138" t="str">
        <f>IF('4ème '!F75="X",'4ème '!C75," ")</f>
        <v> </v>
      </c>
      <c r="I27" s="165"/>
      <c r="J27" s="165"/>
      <c r="K27" s="165"/>
      <c r="L27" s="165"/>
      <c r="M27" s="165"/>
      <c r="N27" s="165"/>
      <c r="O27" s="165"/>
      <c r="P27" s="165"/>
      <c r="Q27" s="165"/>
      <c r="R27" s="165"/>
    </row>
    <row r="28" spans="1:18" ht="13.5">
      <c r="A28" s="138">
        <f>IF('4ème '!B26=0," ",'4ème '!A26)</f>
        <v>17</v>
      </c>
      <c r="B28" s="138" t="str">
        <f>IF(A28=" "," ",IF('4ème '!F26="X",'4ème '!B26,"Non Partant ("&amp;'4ème '!B26&amp;")"))</f>
        <v>Non Partant (WYSOCKA JEAN MICHEL)</v>
      </c>
      <c r="C28" s="138" t="str">
        <f>IF('4ème '!F26="X",'4ème '!C26," ")</f>
        <v> </v>
      </c>
      <c r="D28" s="139"/>
      <c r="E28" s="139" t="str">
        <f>IF('4ème '!B76=0," ",'4ème '!A76)</f>
        <v> </v>
      </c>
      <c r="F28" s="139" t="str">
        <f>IF(E28=" "," ",IF('4ème '!F76="X",'4ème '!B76,"Non Partant ("&amp;'4ème '!B76&amp;")"))</f>
        <v> </v>
      </c>
      <c r="G28" s="139" t="str">
        <f>IF('4ème '!F76="X",'4ème '!C76," ")</f>
        <v> </v>
      </c>
      <c r="I28" s="135">
        <f>'4ème '!A40</f>
        <v>31</v>
      </c>
      <c r="J28" s="135">
        <f>'4ème '!A41</f>
        <v>32</v>
      </c>
      <c r="K28" s="135">
        <f>'4ème '!A42</f>
        <v>33</v>
      </c>
      <c r="L28" s="135">
        <f>'4ème '!A43</f>
        <v>34</v>
      </c>
      <c r="M28" s="135">
        <f>'4ème '!A44</f>
        <v>35</v>
      </c>
      <c r="N28" s="135">
        <f>'4ème '!A45</f>
        <v>36</v>
      </c>
      <c r="O28" s="135">
        <f>'4ème '!A46</f>
        <v>37</v>
      </c>
      <c r="P28" s="135">
        <f>'4ème '!A47</f>
        <v>38</v>
      </c>
      <c r="Q28" s="135">
        <f>'4ème '!A48</f>
        <v>39</v>
      </c>
      <c r="R28" s="135">
        <f>'4ème '!A49</f>
        <v>40</v>
      </c>
    </row>
    <row r="29" spans="1:18" ht="13.5">
      <c r="A29" s="139">
        <f>IF('4ème '!B27=0," ",'4ème '!A27)</f>
        <v>18</v>
      </c>
      <c r="B29" s="140" t="str">
        <f>IF(A29=" "," ",IF('4ème '!F27="X",'4ème '!B27,"Non Partant ("&amp;'4ème '!B27&amp;")"))</f>
        <v>Non Partant (CHERVRIER JEAN JACQUES)</v>
      </c>
      <c r="C29" s="139" t="str">
        <f>IF('4ème '!F27="X",'4ème '!C27," ")</f>
        <v> </v>
      </c>
      <c r="D29" s="139"/>
      <c r="E29" s="138" t="str">
        <f>IF('4ème '!B77=0," ",'4ème '!A77)</f>
        <v> </v>
      </c>
      <c r="F29" s="138" t="str">
        <f>IF(E29=" "," ",IF('4ème '!F77="X",'4ème '!B77,"Non Partant ("&amp;'4ème '!B77&amp;")"))</f>
        <v> </v>
      </c>
      <c r="G29" s="138" t="str">
        <f>IF('4ème '!F77="X",'4ème '!C77," ")</f>
        <v> </v>
      </c>
      <c r="I29" s="165" t="str">
        <f>IF('4ème '!$B40=0,0,IF('4ème '!$F40="X"," ","NP"))</f>
        <v>NP</v>
      </c>
      <c r="J29" s="165" t="str">
        <f>IF('4ème '!$B41=0,0,IF('4ème '!$F41="X"," ","NP"))</f>
        <v>NP</v>
      </c>
      <c r="K29" s="165" t="str">
        <f>IF('4ème '!$B42=0,0,IF('4ème '!$F42="X"," ","NP"))</f>
        <v>NP</v>
      </c>
      <c r="L29" s="165" t="str">
        <f>IF('4ème '!$B43=0,0,IF('4ème '!$F43="X"," ","NP"))</f>
        <v>NP</v>
      </c>
      <c r="M29" s="165" t="str">
        <f>IF('4ème '!$B44=0,0,IF('4ème '!$F44="X"," ","NP"))</f>
        <v>NP</v>
      </c>
      <c r="N29" s="165" t="str">
        <f>IF('4ème '!$B45=0,0,IF('4ème '!$F45="X"," ","NP"))</f>
        <v>NP</v>
      </c>
      <c r="O29" s="165" t="str">
        <f>IF('4ème '!$B46=0,0,IF('4ème '!$F46="X"," ","NP"))</f>
        <v>NP</v>
      </c>
      <c r="P29" s="165" t="str">
        <f>IF('4ème '!$B47=0,0,IF('4ème '!$F47="X"," ","NP"))</f>
        <v>NP</v>
      </c>
      <c r="Q29" s="165" t="str">
        <f>IF('4ème '!$B48=0,0,IF('4ème '!$F48="X"," ","NP"))</f>
        <v>NP</v>
      </c>
      <c r="R29" s="165" t="str">
        <f>IF('4ème '!$B49=0,0,IF('4ème '!$F49="X"," ","NP"))</f>
        <v>NP</v>
      </c>
    </row>
    <row r="30" spans="1:18" ht="13.5">
      <c r="A30" s="138">
        <f>IF('4ème '!B28=0," ",'4ème '!A28)</f>
        <v>19</v>
      </c>
      <c r="B30" s="138" t="str">
        <f>IF(A30=" "," ",IF('4ème '!F28="X",'4ème '!B28,"Non Partant ("&amp;'4ème '!B28&amp;")"))</f>
        <v>Non Partant (FAURE JEAN CLAUDE)</v>
      </c>
      <c r="C30" s="138" t="str">
        <f>IF('4ème '!F28="X",'4ème '!C28," ")</f>
        <v> </v>
      </c>
      <c r="D30" s="139"/>
      <c r="E30" s="139" t="str">
        <f>IF('4ème '!B78=0," ",'4ème '!A78)</f>
        <v> </v>
      </c>
      <c r="F30" s="140" t="str">
        <f>IF(E30=" "," ",IF('4ème '!F78="X",'4ème '!B78,"Non Partant ("&amp;'4ème '!B78&amp;")"))</f>
        <v> </v>
      </c>
      <c r="G30" s="139" t="str">
        <f>IF('4ème '!F78="X",'4ème '!C78," ")</f>
        <v> 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</row>
    <row r="31" spans="1:18" ht="13.5">
      <c r="A31" s="139">
        <f>IF('4ème '!B29=0," ",'4ème '!A29)</f>
        <v>20</v>
      </c>
      <c r="B31" s="140" t="str">
        <f>IF(A31=" "," ",IF('4ème '!F29="X",'4ème '!B29,"Non Partant ("&amp;'4ème '!B29&amp;")"))</f>
        <v>Non Partant (HUREL CHRISTIAN)</v>
      </c>
      <c r="C31" s="139" t="str">
        <f>IF('4ème '!F29="X",'4ème '!C29," ")</f>
        <v> </v>
      </c>
      <c r="D31" s="139"/>
      <c r="E31" s="138" t="str">
        <f>IF('4ème '!B79=0," ",'4ème '!A79)</f>
        <v> </v>
      </c>
      <c r="F31" s="138" t="str">
        <f>IF(E31=" "," ",IF('4ème '!F79="X",'4ème '!B79,"Non Partant ("&amp;'4ème '!B79&amp;")"))</f>
        <v> </v>
      </c>
      <c r="G31" s="138" t="str">
        <f>IF('4ème '!F79="X",'4ème '!C79," ")</f>
        <v> </v>
      </c>
      <c r="I31" s="165"/>
      <c r="J31" s="165"/>
      <c r="K31" s="165"/>
      <c r="L31" s="165"/>
      <c r="M31" s="165"/>
      <c r="N31" s="165"/>
      <c r="O31" s="165"/>
      <c r="P31" s="165"/>
      <c r="Q31" s="165"/>
      <c r="R31" s="165"/>
    </row>
    <row r="32" spans="1:18" ht="13.5">
      <c r="A32" s="138">
        <f>IF('4ème '!B30=0," ",'4ème '!A30)</f>
        <v>21</v>
      </c>
      <c r="B32" s="138" t="str">
        <f>IF(A32=" "," ",IF('4ème '!F30="X",'4ème '!B30,"Non Partant ("&amp;'4ème '!B30&amp;")"))</f>
        <v>Non Partant (DAMAGNEZ OLIVIER)</v>
      </c>
      <c r="C32" s="138" t="str">
        <f>IF('4ème '!F30="X",'4ème '!C30," ")</f>
        <v> </v>
      </c>
      <c r="D32" s="139"/>
      <c r="E32" s="139" t="str">
        <f>IF('4ème '!B80=0," ",'4ème '!A80)</f>
        <v> </v>
      </c>
      <c r="F32" s="139" t="str">
        <f>IF(E32=" "," ",IF('4ème '!F80="X",'4ème '!B80,"Non Partant ("&amp;'4ème '!B80&amp;")"))</f>
        <v> </v>
      </c>
      <c r="G32" s="139" t="str">
        <f>IF('4ème '!F80="X",'4ème '!C80," ")</f>
        <v> </v>
      </c>
      <c r="I32" s="165"/>
      <c r="J32" s="165"/>
      <c r="K32" s="165"/>
      <c r="L32" s="165"/>
      <c r="M32" s="165"/>
      <c r="N32" s="165"/>
      <c r="O32" s="165"/>
      <c r="P32" s="165"/>
      <c r="Q32" s="165"/>
      <c r="R32" s="165"/>
    </row>
    <row r="33" spans="1:18" ht="13.5">
      <c r="A33" s="139">
        <f>IF('4ème '!B31=0," ",'4ème '!A31)</f>
        <v>22</v>
      </c>
      <c r="B33" s="140" t="str">
        <f>IF(A33=" "," ",IF('4ème '!F31="X",'4ème '!B31,"Non Partant ("&amp;'4ème '!B31&amp;")"))</f>
        <v>Non Partant (LE MAGORIEC CHRISTOPHE)</v>
      </c>
      <c r="C33" s="139" t="str">
        <f>IF('4ème '!F31="X",'4ème '!C31," ")</f>
        <v> </v>
      </c>
      <c r="D33" s="139"/>
      <c r="E33" s="138" t="str">
        <f>IF('4ème '!B81=0," ",'4ème '!A81)</f>
        <v> </v>
      </c>
      <c r="F33" s="138" t="str">
        <f>IF(E33=" "," ",IF('4ème '!F81="X",'4ème '!B81,"Non Partant ("&amp;'4ème '!B81&amp;")"))</f>
        <v> </v>
      </c>
      <c r="G33" s="138" t="str">
        <f>IF('4ème '!F81="X",'4ème '!C81," ")</f>
        <v> 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</row>
    <row r="34" spans="1:18" ht="13.5">
      <c r="A34" s="138">
        <f>IF('4ème '!B32=0," ",'4ème '!A32)</f>
        <v>23</v>
      </c>
      <c r="B34" s="138" t="str">
        <f>IF(A34=" "," ",IF('4ème '!F32="X",'4ème '!B32,"Non Partant ("&amp;'4ème '!B32&amp;")"))</f>
        <v>Non Partant (RUBANY SEBASTIEN)</v>
      </c>
      <c r="C34" s="138" t="str">
        <f>IF('4ème '!F32="X",'4ème '!C32," ")</f>
        <v> </v>
      </c>
      <c r="D34" s="139"/>
      <c r="E34" s="139" t="str">
        <f>IF('4ème '!B82=0," ",'4ème '!A82)</f>
        <v> </v>
      </c>
      <c r="F34" s="139" t="str">
        <f>IF(E34=" "," ",IF('4ème '!F82="X",'4ème '!B82,"Non Partant ("&amp;'4ème '!B82&amp;")"))</f>
        <v> </v>
      </c>
      <c r="G34" s="139" t="str">
        <f>IF('4ème '!F82="X",'4ème '!C82," ")</f>
        <v> </v>
      </c>
      <c r="I34" s="135">
        <f>'4ème '!A50</f>
        <v>41</v>
      </c>
      <c r="J34" s="135">
        <f>'4ème '!A51</f>
        <v>42</v>
      </c>
      <c r="K34" s="135">
        <f>'4ème '!A52</f>
        <v>43</v>
      </c>
      <c r="L34" s="135">
        <f>'4ème '!A53</f>
        <v>44</v>
      </c>
      <c r="M34" s="135">
        <f>'4ème '!A54</f>
        <v>45</v>
      </c>
      <c r="N34" s="135">
        <f>'4ème '!A55</f>
        <v>46</v>
      </c>
      <c r="O34" s="135">
        <f>'4ème '!A56</f>
        <v>47</v>
      </c>
      <c r="P34" s="135">
        <f>'4ème '!A57</f>
        <v>48</v>
      </c>
      <c r="Q34" s="135">
        <f>'4ème '!A58</f>
        <v>49</v>
      </c>
      <c r="R34" s="135">
        <f>'4ème '!A59</f>
        <v>50</v>
      </c>
    </row>
    <row r="35" spans="1:18" ht="13.5">
      <c r="A35" s="139">
        <f>IF('4ème '!B33=0," ",'4ème '!A33)</f>
        <v>24</v>
      </c>
      <c r="B35" s="140" t="str">
        <f>IF(A35=" "," ",IF('4ème '!F33="X",'4ème '!B33,"Non Partant ("&amp;'4ème '!B33&amp;")"))</f>
        <v>Non Partant (VARLET CHRISTIAN)</v>
      </c>
      <c r="C35" s="139" t="str">
        <f>IF('4ème '!F33="X",'4ème '!C33," ")</f>
        <v> </v>
      </c>
      <c r="D35" s="139"/>
      <c r="E35" s="138" t="str">
        <f>IF('4ème '!B83=0," ",'4ème '!A83)</f>
        <v> </v>
      </c>
      <c r="F35" s="138" t="str">
        <f>IF(E35=" "," ",IF('4ème '!F83="X",'4ème '!B83,"Non Partant ("&amp;'4ème '!B83&amp;")"))</f>
        <v> </v>
      </c>
      <c r="G35" s="138" t="str">
        <f>IF('4ème '!F83="X",'4ème '!C83," ")</f>
        <v> </v>
      </c>
      <c r="I35" s="165" t="str">
        <f>IF('4ème '!$B50=0,0,IF('4ème '!$F50="X"," ","NP"))</f>
        <v>NP</v>
      </c>
      <c r="J35" s="165">
        <f>IF('4ème '!$B51=0,0,IF('4ème '!$F51="X"," ","NP"))</f>
        <v>0</v>
      </c>
      <c r="K35" s="165">
        <f>IF('4ème '!$B52=0,0,IF('4ème '!$F52="X"," ","NP"))</f>
        <v>0</v>
      </c>
      <c r="L35" s="165">
        <f>IF('4ème '!$B53=0,0,IF('4ème '!$F53="X"," ","NP"))</f>
        <v>0</v>
      </c>
      <c r="M35" s="165">
        <f>IF('4ème '!$B54=0,0,IF('4ème '!$F54="X"," ","NP"))</f>
        <v>0</v>
      </c>
      <c r="N35" s="165">
        <f>IF('4ème '!$B55=0,0,IF('4ème '!$F55="X"," ","NP"))</f>
        <v>0</v>
      </c>
      <c r="O35" s="165">
        <f>IF('4ème '!$B56=0,0,IF('4ème '!$F56="X"," ","NP"))</f>
        <v>0</v>
      </c>
      <c r="P35" s="165">
        <f>IF('4ème '!$B57=0,0,IF('4ème '!$F57="X"," ","NP"))</f>
        <v>0</v>
      </c>
      <c r="Q35" s="165">
        <f>IF('4ème '!$B58=0,0,IF('4ème '!$F58="X"," ","NP"))</f>
        <v>0</v>
      </c>
      <c r="R35" s="165">
        <f>IF('4ème '!$B59=0,0,IF('4ème '!$F59="X"," ","NP"))</f>
        <v>0</v>
      </c>
    </row>
    <row r="36" spans="1:18" ht="13.5">
      <c r="A36" s="138">
        <f>IF('4ème '!B34=0," ",'4ème '!A34)</f>
        <v>25</v>
      </c>
      <c r="B36" s="138" t="str">
        <f>IF(A36=" "," ",IF('4ème '!F34="X",'4ème '!B34,"Non Partant ("&amp;'4ème '!B34&amp;")"))</f>
        <v>Non Partant (LAMOUREUX FRANCK)</v>
      </c>
      <c r="C36" s="138" t="str">
        <f>IF('4ème '!F34="X",'4ème '!C34," ")</f>
        <v> </v>
      </c>
      <c r="D36" s="139"/>
      <c r="E36" s="139" t="str">
        <f>IF('4ème '!B84=0," ",'4ème '!A84)</f>
        <v> </v>
      </c>
      <c r="F36" s="139" t="str">
        <f>IF(E36=" "," ",IF('4ème '!F84="X",'4ème '!B84,"Non Partant ("&amp;'4ème '!B84&amp;")"))</f>
        <v> </v>
      </c>
      <c r="G36" s="139" t="str">
        <f>IF('4ème '!F84="X",'4ème '!C84," ")</f>
        <v> </v>
      </c>
      <c r="I36" s="165"/>
      <c r="J36" s="165"/>
      <c r="K36" s="165"/>
      <c r="L36" s="165"/>
      <c r="M36" s="165"/>
      <c r="N36" s="165"/>
      <c r="O36" s="165"/>
      <c r="P36" s="165"/>
      <c r="Q36" s="165"/>
      <c r="R36" s="165"/>
    </row>
    <row r="37" spans="1:18" ht="13.5">
      <c r="A37" s="139">
        <f>IF('4ème '!B35=0," ",'4ème '!A35)</f>
        <v>26</v>
      </c>
      <c r="B37" s="140" t="str">
        <f>IF(A37=" "," ",IF('4ème '!F35="X",'4ème '!B35,"Non Partant ("&amp;'4ème '!B35&amp;")"))</f>
        <v>Non Partant (RAGACHE DIDIER)</v>
      </c>
      <c r="C37" s="139" t="str">
        <f>IF('4ème '!F35="X",'4ème '!C35," ")</f>
        <v> </v>
      </c>
      <c r="D37" s="139"/>
      <c r="E37" s="138" t="str">
        <f>IF('4ème '!B85=0," ",'4ème '!A85)</f>
        <v> </v>
      </c>
      <c r="F37" s="138" t="str">
        <f>IF(E37=" "," ",IF('4ème '!F85="X",'4ème '!B85,"Non Partant ("&amp;'4ème '!B85&amp;")"))</f>
        <v> </v>
      </c>
      <c r="G37" s="138" t="str">
        <f>IF('4ème '!F85="X",'4ème '!C85," ")</f>
        <v> </v>
      </c>
      <c r="I37" s="165"/>
      <c r="J37" s="165"/>
      <c r="K37" s="165"/>
      <c r="L37" s="165"/>
      <c r="M37" s="165"/>
      <c r="N37" s="165"/>
      <c r="O37" s="165"/>
      <c r="P37" s="165"/>
      <c r="Q37" s="165"/>
      <c r="R37" s="165"/>
    </row>
    <row r="38" spans="1:18" ht="13.5">
      <c r="A38" s="138">
        <f>IF('4ème '!B36=0," ",'4ème '!A36)</f>
        <v>27</v>
      </c>
      <c r="B38" s="138" t="str">
        <f>IF(A38=" "," ",IF('4ème '!F36="X",'4ème '!B36,"Non Partant ("&amp;'4ème '!B36&amp;")"))</f>
        <v>Non Partant (BRIAND ARNAULT)</v>
      </c>
      <c r="C38" s="138" t="str">
        <f>IF('4ème '!F36="X",'4ème '!C36," ")</f>
        <v> </v>
      </c>
      <c r="D38" s="139"/>
      <c r="E38" s="139" t="str">
        <f>IF('4ème '!B86=0," ",'4ème '!A86)</f>
        <v> </v>
      </c>
      <c r="F38" s="139" t="str">
        <f>IF(E38=" "," ",IF('4ème '!F86="X",'4ème '!B86,"Non Partant ("&amp;'4ème '!B86&amp;")"))</f>
        <v> </v>
      </c>
      <c r="G38" s="139" t="str">
        <f>IF('4ème '!F86="X",'4ème '!C86," ")</f>
        <v> </v>
      </c>
      <c r="I38" s="165"/>
      <c r="J38" s="165"/>
      <c r="K38" s="165"/>
      <c r="L38" s="165"/>
      <c r="M38" s="165"/>
      <c r="N38" s="165"/>
      <c r="O38" s="165"/>
      <c r="P38" s="165"/>
      <c r="Q38" s="165"/>
      <c r="R38" s="165"/>
    </row>
    <row r="39" spans="1:18" ht="13.5">
      <c r="A39" s="139">
        <f>IF('4ème '!B37=0," ",'4ème '!A37)</f>
        <v>28</v>
      </c>
      <c r="B39" s="140" t="str">
        <f>IF(A39=" "," ",IF('4ème '!F37="X",'4ème '!B37,"Non Partant ("&amp;'4ème '!B37&amp;")"))</f>
        <v>Non Partant (DURIEU YVES)</v>
      </c>
      <c r="C39" s="139" t="str">
        <f>IF('4ème '!F37="X",'4ème '!C37," ")</f>
        <v> </v>
      </c>
      <c r="D39" s="139"/>
      <c r="E39" s="138" t="str">
        <f>IF('4ème '!B87=0," ",'4ème '!A87)</f>
        <v> </v>
      </c>
      <c r="F39" s="138" t="str">
        <f>IF(E39=" "," ",IF('4ème '!F87="X",'4ème '!B87,"Non Partant ("&amp;'4ème '!B87&amp;")"))</f>
        <v> </v>
      </c>
      <c r="G39" s="138" t="str">
        <f>IF('4ème '!F87="X",'4ème '!C87," ")</f>
        <v> 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</row>
    <row r="40" spans="1:18" ht="13.5">
      <c r="A40" s="138">
        <f>IF('4ème '!B38=0," ",'4ème '!A38)</f>
        <v>29</v>
      </c>
      <c r="B40" s="138" t="str">
        <f>IF(A40=" "," ",IF('4ème '!F38="X",'4ème '!B38,"Non Partant ("&amp;'4ème '!B38&amp;")"))</f>
        <v>Non Partant (OLIVIER THIERRY)</v>
      </c>
      <c r="C40" s="138" t="str">
        <f>IF('4ème '!F38="X",'4ème '!C38," ")</f>
        <v> </v>
      </c>
      <c r="D40" s="139"/>
      <c r="E40" s="139" t="str">
        <f>IF('4ème '!B88=0," ",'4ème '!A88)</f>
        <v> </v>
      </c>
      <c r="F40" s="139" t="str">
        <f>IF(E40=" "," ",IF('4ème '!F88="X",'4ème '!B88,"Non Partant ("&amp;'4ème '!B88&amp;")"))</f>
        <v> </v>
      </c>
      <c r="G40" s="139" t="str">
        <f>IF('4ème '!F88="X",'4ème '!C88," ")</f>
        <v> </v>
      </c>
      <c r="I40" s="135">
        <f>'4ème '!A60</f>
        <v>51</v>
      </c>
      <c r="J40" s="135">
        <f>'4ème '!A61</f>
        <v>52</v>
      </c>
      <c r="K40" s="135">
        <f>'4ème '!A62</f>
        <v>53</v>
      </c>
      <c r="L40" s="135">
        <f>'4ème '!A63</f>
        <v>54</v>
      </c>
      <c r="M40" s="135">
        <f>'4ème '!A64</f>
        <v>55</v>
      </c>
      <c r="N40" s="135">
        <f>'4ème '!A65</f>
        <v>56</v>
      </c>
      <c r="O40" s="135">
        <f>'4ème '!A66</f>
        <v>57</v>
      </c>
      <c r="P40" s="135">
        <f>'4ème '!A67</f>
        <v>58</v>
      </c>
      <c r="Q40" s="135">
        <f>'4ème '!A68</f>
        <v>59</v>
      </c>
      <c r="R40" s="135">
        <f>'4ème '!A69</f>
        <v>60</v>
      </c>
    </row>
    <row r="41" spans="1:18" ht="13.5">
      <c r="A41" s="139">
        <f>IF('4ème '!B39=0," ",'4ème '!A39)</f>
        <v>30</v>
      </c>
      <c r="B41" s="140" t="str">
        <f>IF(A41=" "," ",IF('4ème '!F39="X",'4ème '!B39,"Non Partant ("&amp;'4ème '!B39&amp;")"))</f>
        <v>Non Partant (DEFRESNES DIDIER)</v>
      </c>
      <c r="C41" s="139" t="str">
        <f>IF('4ème '!F39="X",'4ème '!C39," ")</f>
        <v> </v>
      </c>
      <c r="D41" s="139"/>
      <c r="E41" s="138" t="str">
        <f>IF('4ème '!B89=0," ",'4ème '!A89)</f>
        <v> </v>
      </c>
      <c r="F41" s="138" t="str">
        <f>IF(E41=" "," ",IF('4ème '!F89="X",'4ème '!B89,"Non Partant ("&amp;'4ème '!B89&amp;")"))</f>
        <v> </v>
      </c>
      <c r="G41" s="138" t="str">
        <f>IF('4ème '!F89="X",'4ème '!C89," ")</f>
        <v> </v>
      </c>
      <c r="I41" s="165">
        <f>IF('4ème '!$B60=0,0,IF('4ème '!$F60="X"," ","NP"))</f>
        <v>0</v>
      </c>
      <c r="J41" s="165">
        <f>IF('4ème '!$B61=0,0,IF('4ème '!$F61="X"," ","NP"))</f>
        <v>0</v>
      </c>
      <c r="K41" s="165">
        <f>IF('4ème '!$B62=0,0,IF('4ème '!$F62="X"," ","NP"))</f>
        <v>0</v>
      </c>
      <c r="L41" s="165">
        <f>IF('4ème '!$B63=0,0,IF('4ème '!$F63="X"," ","NP"))</f>
        <v>0</v>
      </c>
      <c r="M41" s="165">
        <f>IF('4ème '!$B64=0,0,IF('4ème '!$F64="X"," ","NP"))</f>
        <v>0</v>
      </c>
      <c r="N41" s="165">
        <f>IF('4ème '!$B65=0,0,IF('4ème '!$F65="X"," ","NP"))</f>
        <v>0</v>
      </c>
      <c r="O41" s="165">
        <f>IF('4ème '!$B66=0,0,IF('4ème '!$F66="X"," ","NP"))</f>
        <v>0</v>
      </c>
      <c r="P41" s="165">
        <f>IF('4ème '!$B67=0,0,IF('4ème '!$F67="X"," ","NP"))</f>
        <v>0</v>
      </c>
      <c r="Q41" s="165">
        <f>IF('4ème '!$B68=0,0,IF('4ème '!$F68="X"," ","NP"))</f>
        <v>0</v>
      </c>
      <c r="R41" s="165">
        <f>IF('4ème '!$B69=0,0,IF('4ème '!$F69="X"," ","NP"))</f>
        <v>0</v>
      </c>
    </row>
    <row r="42" spans="1:18" ht="13.5">
      <c r="A42" s="138">
        <f>IF('4ème '!B40=0," ",'4ème '!A40)</f>
        <v>31</v>
      </c>
      <c r="B42" s="138" t="str">
        <f>IF(A42=" "," ",IF('4ème '!F40="X",'4ème '!B40,"Non Partant ("&amp;'4ème '!B40&amp;")"))</f>
        <v>Non Partant (BAUCHER SEBASTIEN)</v>
      </c>
      <c r="C42" s="138" t="str">
        <f>IF('4ème '!F40="X",'4ème '!C40," ")</f>
        <v> </v>
      </c>
      <c r="D42" s="139"/>
      <c r="E42" s="139" t="str">
        <f>IF('4ème '!B90=0," ",'4ème '!A90)</f>
        <v> </v>
      </c>
      <c r="F42" s="139" t="str">
        <f>IF(E42=" "," ",IF('4ème '!F90="X",'4ème '!B90,"Non Partant ("&amp;'4ème '!B90&amp;")"))</f>
        <v> </v>
      </c>
      <c r="G42" s="139" t="str">
        <f>IF('4ème '!F90="X",'4ème '!C90," ")</f>
        <v> 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</row>
    <row r="43" spans="1:18" ht="13.5">
      <c r="A43" s="139">
        <f>IF('4ème '!B41=0," ",'4ème '!A41)</f>
        <v>32</v>
      </c>
      <c r="B43" s="140" t="str">
        <f>IF(A43=" "," ",IF('4ème '!F41="X",'4ème '!B41,"Non Partant ("&amp;'4ème '!B41&amp;")"))</f>
        <v>Non Partant (COEURJOLY STEPHANE)</v>
      </c>
      <c r="C43" s="139" t="str">
        <f>IF('4ème '!F41="X",'4ème '!C41," ")</f>
        <v> </v>
      </c>
      <c r="D43" s="139"/>
      <c r="E43" s="138" t="str">
        <f>IF('4ème '!B91=0," ",'4ème '!A91)</f>
        <v> </v>
      </c>
      <c r="F43" s="138" t="str">
        <f>IF(E43=" "," ",IF('4ème '!F91="X",'4ème '!B91,"Non Partant ("&amp;'4ème '!B91&amp;")"))</f>
        <v> </v>
      </c>
      <c r="G43" s="138" t="str">
        <f>IF('4ème '!F91="X",'4ème '!C91," ")</f>
        <v> </v>
      </c>
      <c r="I43" s="165"/>
      <c r="J43" s="165"/>
      <c r="K43" s="165"/>
      <c r="L43" s="165"/>
      <c r="M43" s="165"/>
      <c r="N43" s="165"/>
      <c r="O43" s="165"/>
      <c r="P43" s="165"/>
      <c r="Q43" s="165"/>
      <c r="R43" s="165"/>
    </row>
    <row r="44" spans="1:18" ht="13.5">
      <c r="A44" s="138">
        <f>IF('4ème '!B42=0," ",'4ème '!A42)</f>
        <v>33</v>
      </c>
      <c r="B44" s="138" t="str">
        <f>IF(A44=" "," ",IF('4ème '!F42="X",'4ème '!B42,"Non Partant ("&amp;'4ème '!B42&amp;")"))</f>
        <v>Non Partant (RAULT FRANCOIS XAVIER)</v>
      </c>
      <c r="C44" s="138" t="str">
        <f>IF('4ème '!F42="X",'4ème '!C42," ")</f>
        <v> </v>
      </c>
      <c r="D44" s="139"/>
      <c r="E44" s="139" t="str">
        <f>IF('4ème '!B92=0," ",'4ème '!A92)</f>
        <v> </v>
      </c>
      <c r="F44" s="139" t="str">
        <f>IF(E44=" "," ",IF('4ème '!F92="X",'4ème '!B92,"Non Partant ("&amp;'4ème '!B92&amp;")"))</f>
        <v> </v>
      </c>
      <c r="G44" s="139" t="str">
        <f>IF('4ème '!F92="X",'4ème '!C92," ")</f>
        <v> </v>
      </c>
      <c r="I44" s="165"/>
      <c r="J44" s="165"/>
      <c r="K44" s="165"/>
      <c r="L44" s="165"/>
      <c r="M44" s="165"/>
      <c r="N44" s="165"/>
      <c r="O44" s="165"/>
      <c r="P44" s="165"/>
      <c r="Q44" s="165"/>
      <c r="R44" s="165"/>
    </row>
    <row r="45" spans="1:18" ht="13.5">
      <c r="A45" s="139">
        <f>IF('4ème '!B43=0," ",'4ème '!A43)</f>
        <v>34</v>
      </c>
      <c r="B45" s="140" t="str">
        <f>IF(A45=" "," ",IF('4ème '!F43="X",'4ème '!B43,"Non Partant ("&amp;'4ème '!B43&amp;")"))</f>
        <v>Non Partant (GATINE PASCAL)</v>
      </c>
      <c r="C45" s="139" t="str">
        <f>IF('4ème '!F43="X",'4ème '!C43," ")</f>
        <v> </v>
      </c>
      <c r="D45" s="139"/>
      <c r="E45" s="138" t="str">
        <f>IF('4ème '!B93=0," ",'4ème '!A93)</f>
        <v> </v>
      </c>
      <c r="F45" s="138" t="str">
        <f>IF(E45=" "," ",IF('4ème '!F93="X",'4ème '!B93,"Non Partant ("&amp;'4ème '!B93&amp;")"))</f>
        <v> </v>
      </c>
      <c r="G45" s="138" t="str">
        <f>IF('4ème '!F93="X",'4ème '!C93," ")</f>
        <v> </v>
      </c>
      <c r="I45" s="165"/>
      <c r="J45" s="165"/>
      <c r="K45" s="165"/>
      <c r="L45" s="165"/>
      <c r="M45" s="165"/>
      <c r="N45" s="165"/>
      <c r="O45" s="165"/>
      <c r="P45" s="165"/>
      <c r="Q45" s="165"/>
      <c r="R45" s="165"/>
    </row>
    <row r="46" spans="1:18" ht="13.5">
      <c r="A46" s="138">
        <f>IF('4ème '!B44=0," ",'4ème '!A44)</f>
        <v>35</v>
      </c>
      <c r="B46" s="138" t="str">
        <f>IF(A46=" "," ",IF('4ème '!F44="X",'4ème '!B44,"Non Partant ("&amp;'4ème '!B44&amp;")"))</f>
        <v>Non Partant (DEZECOT GERARD)</v>
      </c>
      <c r="C46" s="138" t="str">
        <f>IF('4ème '!F44="X",'4ème '!C44," ")</f>
        <v> </v>
      </c>
      <c r="D46" s="139"/>
      <c r="E46" s="139" t="str">
        <f>IF('4ème '!B94=0," ",'4ème '!A94)</f>
        <v> </v>
      </c>
      <c r="F46" s="139" t="str">
        <f>IF(E46=" "," ",IF('4ème '!F94="X",'4ème '!B94,"Non Partant ("&amp;'4ème '!B94&amp;")"))</f>
        <v> </v>
      </c>
      <c r="G46" s="139" t="str">
        <f>IF('4ème '!F94="X",'4ème '!C94," ")</f>
        <v> </v>
      </c>
      <c r="I46" s="135">
        <f>'4ème '!A70</f>
        <v>61</v>
      </c>
      <c r="J46" s="135">
        <f>'4ème '!A71</f>
        <v>62</v>
      </c>
      <c r="K46" s="135">
        <f>'4ème '!A72</f>
        <v>63</v>
      </c>
      <c r="L46" s="135">
        <f>'4ème '!A73</f>
        <v>64</v>
      </c>
      <c r="M46" s="135">
        <f>'4ème '!A74</f>
        <v>65</v>
      </c>
      <c r="N46" s="135">
        <f>'4ème '!A75</f>
        <v>66</v>
      </c>
      <c r="O46" s="135">
        <f>'4ème '!A76</f>
        <v>67</v>
      </c>
      <c r="P46" s="135">
        <f>'4ème '!A77</f>
        <v>68</v>
      </c>
      <c r="Q46" s="135">
        <f>'4ème '!A78</f>
        <v>69</v>
      </c>
      <c r="R46" s="135">
        <f>'4ème '!A79</f>
        <v>70</v>
      </c>
    </row>
    <row r="47" spans="1:18" ht="13.5">
      <c r="A47" s="139">
        <f>IF('4ème '!B45=0," ",'4ème '!A45)</f>
        <v>36</v>
      </c>
      <c r="B47" s="140" t="str">
        <f>IF(A47=" "," ",IF('4ème '!F45="X",'4ème '!B45,"Non Partant ("&amp;'4ème '!B45&amp;")"))</f>
        <v>Non Partant (RENAUX PASCAL)</v>
      </c>
      <c r="C47" s="139" t="str">
        <f>IF('4ème '!F45="X",'4ème '!C45," ")</f>
        <v> </v>
      </c>
      <c r="D47" s="139"/>
      <c r="E47" s="138" t="str">
        <f>IF('4ème '!B95=0," ",'4ème '!A95)</f>
        <v> </v>
      </c>
      <c r="F47" s="138" t="str">
        <f>IF(E47=" "," ",IF('4ème '!F95="X",'4ème '!B95,"Non Partant ("&amp;'4ème '!B95&amp;")"))</f>
        <v> </v>
      </c>
      <c r="G47" s="138" t="str">
        <f>IF('4ème '!F95="X",'4ème '!C95," ")</f>
        <v> </v>
      </c>
      <c r="I47" s="165">
        <f>IF('4ème '!$B70=0,0,IF('4ème '!$F70="X"," ","NP"))</f>
        <v>0</v>
      </c>
      <c r="J47" s="165">
        <f>IF('4ème '!$B71=0,0,IF('4ème '!$F71="X"," ","NP"))</f>
        <v>0</v>
      </c>
      <c r="K47" s="165">
        <f>IF('4ème '!$B72=0,0,IF('4ème '!$F72="X"," ","NP"))</f>
        <v>0</v>
      </c>
      <c r="L47" s="165">
        <f>IF('4ème '!$B73=0,0,IF('4ème '!$F73="X"," ","NP"))</f>
        <v>0</v>
      </c>
      <c r="M47" s="165">
        <f>IF('4ème '!$B74=0,0,IF('4ème '!$F74="X"," ","NP"))</f>
        <v>0</v>
      </c>
      <c r="N47" s="165">
        <f>IF('4ème '!$B75=0,0,IF('4ème '!$F75="X"," ","NP"))</f>
        <v>0</v>
      </c>
      <c r="O47" s="165">
        <f>IF('4ème '!$B76=0,0,IF('4ème '!$F76="X"," ","NP"))</f>
        <v>0</v>
      </c>
      <c r="P47" s="165">
        <f>IF('4ème '!$B77=0,0,IF('4ème '!$F77="X"," ","NP"))</f>
        <v>0</v>
      </c>
      <c r="Q47" s="165">
        <f>IF('4ème '!$B78=0,0,IF('4ème '!$F78="X"," ","NP"))</f>
        <v>0</v>
      </c>
      <c r="R47" s="165">
        <f>IF('4ème '!$B79=0,0,IF('4ème '!$F79="X"," ","NP"))</f>
        <v>0</v>
      </c>
    </row>
    <row r="48" spans="1:18" ht="13.5">
      <c r="A48" s="138">
        <f>IF('4ème '!B46=0," ",'4ème '!A46)</f>
        <v>37</v>
      </c>
      <c r="B48" s="138" t="str">
        <f>IF(A48=" "," ",IF('4ème '!F46="X",'4ème '!B46,"Non Partant ("&amp;'4ème '!B46&amp;")"))</f>
        <v>Non Partant (LIEGEOIS JEAN LUC)</v>
      </c>
      <c r="C48" s="138" t="str">
        <f>IF('4ème '!F46="X",'4ème '!C46," ")</f>
        <v> </v>
      </c>
      <c r="D48" s="139"/>
      <c r="E48" s="139" t="str">
        <f>IF('4ème '!B96=0," ",'4ème '!A96)</f>
        <v> </v>
      </c>
      <c r="F48" s="139" t="str">
        <f>IF(E48=" "," ",IF('4ème '!F96="X",'4ème '!B96,"Non Partant ("&amp;'4ème '!B96&amp;")"))</f>
        <v> </v>
      </c>
      <c r="G48" s="139" t="str">
        <f>IF('4ème '!F96="X",'4ème '!C96," ")</f>
        <v> </v>
      </c>
      <c r="I48" s="165"/>
      <c r="J48" s="165"/>
      <c r="K48" s="165"/>
      <c r="L48" s="165"/>
      <c r="M48" s="165"/>
      <c r="N48" s="165"/>
      <c r="O48" s="165"/>
      <c r="P48" s="165"/>
      <c r="Q48" s="165"/>
      <c r="R48" s="165"/>
    </row>
    <row r="49" spans="1:18" ht="13.5">
      <c r="A49" s="139">
        <f>IF('4ème '!B47=0," ",'4ème '!A47)</f>
        <v>38</v>
      </c>
      <c r="B49" s="140" t="str">
        <f>IF(A49=" "," ",IF('4ème '!F47="X",'4ème '!B47,"Non Partant ("&amp;'4ème '!B47&amp;")"))</f>
        <v>Non Partant (PAN JOEL)</v>
      </c>
      <c r="C49" s="139" t="str">
        <f>IF('4ème '!F47="X",'4ème '!C47," ")</f>
        <v> </v>
      </c>
      <c r="D49" s="139"/>
      <c r="E49" s="138" t="str">
        <f>IF('4ème '!B97=0," ",'4ème '!A97)</f>
        <v> </v>
      </c>
      <c r="F49" s="138" t="str">
        <f>IF(E49=" "," ",IF('4ème '!F97="X",'4ème '!B97,"Non Partant ("&amp;'4ème '!B97&amp;")"))</f>
        <v> </v>
      </c>
      <c r="G49" s="138" t="str">
        <f>IF('4ème '!F97="X",'4ème '!C97," ")</f>
        <v> </v>
      </c>
      <c r="I49" s="165"/>
      <c r="J49" s="165"/>
      <c r="K49" s="165"/>
      <c r="L49" s="165"/>
      <c r="M49" s="165"/>
      <c r="N49" s="165"/>
      <c r="O49" s="165"/>
      <c r="P49" s="165"/>
      <c r="Q49" s="165"/>
      <c r="R49" s="165"/>
    </row>
    <row r="50" spans="1:18" ht="13.5">
      <c r="A50" s="138">
        <f>IF('4ème '!B48=0," ",'4ème '!A48)</f>
        <v>39</v>
      </c>
      <c r="B50" s="138" t="str">
        <f>IF(A50=" "," ",IF('4ème '!F48="X",'4ème '!B48,"Non Partant ("&amp;'4ème '!B48&amp;")"))</f>
        <v>Non Partant (MALON DOMINIQUE)</v>
      </c>
      <c r="C50" s="138" t="str">
        <f>IF('4ème '!F48="X",'4ème '!C48," ")</f>
        <v> </v>
      </c>
      <c r="D50" s="139"/>
      <c r="E50" s="139" t="str">
        <f>IF('4ème '!B98=0," ",'4ème '!A98)</f>
        <v> </v>
      </c>
      <c r="F50" s="139" t="str">
        <f>IF(E50=" "," ",IF('4ème '!F98="X",'4ème '!B98,"Non Partant ("&amp;'4ème '!B98&amp;")"))</f>
        <v> </v>
      </c>
      <c r="G50" s="139" t="str">
        <f>IF('4ème '!F98="X",'4ème '!C98," ")</f>
        <v> </v>
      </c>
      <c r="I50" s="165"/>
      <c r="J50" s="165"/>
      <c r="K50" s="165"/>
      <c r="L50" s="165"/>
      <c r="M50" s="165"/>
      <c r="N50" s="165"/>
      <c r="O50" s="165"/>
      <c r="P50" s="165"/>
      <c r="Q50" s="165"/>
      <c r="R50" s="165"/>
    </row>
    <row r="51" spans="1:18" ht="13.5">
      <c r="A51" s="139">
        <f>IF('4ème '!B49=0," ",'4ème '!A49)</f>
        <v>40</v>
      </c>
      <c r="B51" s="140" t="str">
        <f>IF(A51=" "," ",IF('4ème '!F49="X",'4ème '!B49,"Non Partant ("&amp;'4ème '!B49&amp;")"))</f>
        <v>Non Partant (MATIGNON FELIX)</v>
      </c>
      <c r="C51" s="139" t="str">
        <f>IF('4ème '!F49="X",'4ème '!C49," ")</f>
        <v> </v>
      </c>
      <c r="D51" s="139"/>
      <c r="E51" s="138" t="str">
        <f>IF('4ème '!B99=0," ",'4ème '!A99)</f>
        <v> </v>
      </c>
      <c r="F51" s="138" t="str">
        <f>IF(E51=" "," ",IF('4ème '!F99="X",'4ème '!B99,"Non Partant ("&amp;'4ème '!B99&amp;")"))</f>
        <v> </v>
      </c>
      <c r="G51" s="138" t="str">
        <f>IF('4ème '!F99="X",'4ème '!C99," ")</f>
        <v> </v>
      </c>
      <c r="I51" s="165"/>
      <c r="J51" s="165"/>
      <c r="K51" s="165"/>
      <c r="L51" s="165"/>
      <c r="M51" s="165"/>
      <c r="N51" s="165"/>
      <c r="O51" s="165"/>
      <c r="P51" s="165"/>
      <c r="Q51" s="165"/>
      <c r="R51" s="165"/>
    </row>
    <row r="52" spans="1:18" ht="13.5">
      <c r="A52" s="138">
        <f>IF('4ème '!B50=0," ",'4ème '!A50)</f>
        <v>41</v>
      </c>
      <c r="B52" s="138" t="str">
        <f>IF(A52=" "," ",IF('4ème '!F50="X",'4ème '!B50,"Non Partant ("&amp;'4ème '!B50&amp;")"))</f>
        <v>Non Partant ( )</v>
      </c>
      <c r="C52" s="138" t="str">
        <f>IF('4ème '!F50="X",'4ème '!C50," ")</f>
        <v> </v>
      </c>
      <c r="D52" s="139"/>
      <c r="E52" s="139" t="str">
        <f>IF('4ème '!B100=0," ",'4ème '!A100)</f>
        <v> </v>
      </c>
      <c r="F52" s="139" t="str">
        <f>IF(E52=" "," ",IF('4ème '!F100="X",'4ème '!B100,"Non Partant ("&amp;'4ème '!B100&amp;")"))</f>
        <v> </v>
      </c>
      <c r="G52" s="139" t="str">
        <f>IF('4ème '!F100="X",'4ème '!C100," ")</f>
        <v> </v>
      </c>
      <c r="I52" s="135">
        <f>'4ème '!A80</f>
        <v>71</v>
      </c>
      <c r="J52" s="135">
        <f>'4ème '!A81</f>
        <v>72</v>
      </c>
      <c r="K52" s="135">
        <f>'4ème '!A82</f>
        <v>73</v>
      </c>
      <c r="L52" s="135">
        <f>'4ème '!A83</f>
        <v>74</v>
      </c>
      <c r="M52" s="135">
        <f>'4ème '!A84</f>
        <v>75</v>
      </c>
      <c r="N52" s="135">
        <f>'4ème '!A85</f>
        <v>76</v>
      </c>
      <c r="O52" s="135">
        <f>'4ème '!A86</f>
        <v>77</v>
      </c>
      <c r="P52" s="135">
        <f>'4ème '!A88</f>
        <v>79</v>
      </c>
      <c r="Q52" s="135">
        <f>'4ème '!A88</f>
        <v>79</v>
      </c>
      <c r="R52" s="135">
        <f>'4ème '!A89</f>
        <v>80</v>
      </c>
    </row>
    <row r="53" spans="1:18" ht="13.5">
      <c r="A53" s="139" t="str">
        <f>IF('4ème '!B51=0," ",'4ème '!A51)</f>
        <v> </v>
      </c>
      <c r="B53" s="140" t="str">
        <f>IF(A53=" "," ",IF('4ème '!F51="X",'4ème '!B51,"Non Partant ("&amp;'4ème '!B51&amp;")"))</f>
        <v> </v>
      </c>
      <c r="C53" s="139" t="str">
        <f>IF('4ème '!F51="X",'4ème '!C51," ")</f>
        <v> </v>
      </c>
      <c r="D53" s="139"/>
      <c r="E53" s="138" t="str">
        <f>IF('4ème '!B101=0," ",'4ème '!A101)</f>
        <v> </v>
      </c>
      <c r="F53" s="138" t="str">
        <f>IF(E53=" "," ",IF('4ème '!F101="X",'4ème '!B101,"Non Partant ("&amp;'4ème '!B101&amp;")"))</f>
        <v> </v>
      </c>
      <c r="G53" s="138" t="str">
        <f>IF('4ème '!F101="X",'4ème '!C101," ")</f>
        <v> </v>
      </c>
      <c r="I53" s="165">
        <f>IF('4ème '!$B80=0,0,IF('4ème '!$F80="X"," ","NP"))</f>
        <v>0</v>
      </c>
      <c r="J53" s="165">
        <f>IF('4ème '!$B81=0,0,IF('4ème '!$F81="X"," ","NP"))</f>
        <v>0</v>
      </c>
      <c r="K53" s="165">
        <f>IF('4ème '!$B82=0,0,IF('4ème '!$F82="X"," ","NP"))</f>
        <v>0</v>
      </c>
      <c r="L53" s="165">
        <f>IF('4ème '!$B83=0,0,IF('4ème '!$F83="X"," ","NP"))</f>
        <v>0</v>
      </c>
      <c r="M53" s="165">
        <f>IF('4ème '!$B84=0,0,IF('4ème '!$F84="X"," ","NP"))</f>
        <v>0</v>
      </c>
      <c r="N53" s="165">
        <f>IF('4ème '!$B85=0,0,IF('4ème '!$F85="X"," ","NP"))</f>
        <v>0</v>
      </c>
      <c r="O53" s="165">
        <f>IF('4ème '!$B86=0,0,IF('4ème '!$F86="X"," ","NP"))</f>
        <v>0</v>
      </c>
      <c r="P53" s="165">
        <f>IF('4ème '!$B87=0,0,IF('4ème '!$F87="X"," ","NP"))</f>
        <v>0</v>
      </c>
      <c r="Q53" s="165">
        <f>IF('4ème '!$B88=0,0,IF('4ème '!$F88="X"," ","NP"))</f>
        <v>0</v>
      </c>
      <c r="R53" s="165">
        <f>IF('4ème '!$B89=0,0,IF('4ème '!$F89="X"," ","NP"))</f>
        <v>0</v>
      </c>
    </row>
    <row r="54" spans="1:18" ht="13.5">
      <c r="A54" s="138" t="str">
        <f>IF('4ème '!B52=0," ",'4ème '!A52)</f>
        <v> </v>
      </c>
      <c r="B54" s="138" t="str">
        <f>IF(A54=" "," ",IF('4ème '!F52="X",'4ème '!B52,"Non Partant ("&amp;'4ème '!B52&amp;")"))</f>
        <v> </v>
      </c>
      <c r="C54" s="138" t="str">
        <f>IF('4ème '!F52="X",'4ème '!C52," ")</f>
        <v> </v>
      </c>
      <c r="D54" s="139"/>
      <c r="E54" s="139" t="str">
        <f>IF('4ème '!B102=0," ",'4ème '!A102)</f>
        <v> </v>
      </c>
      <c r="F54" s="139" t="str">
        <f>IF(E54=" "," ",IF('4ème '!F102="X",'4ème '!B102,"Non Partant ("&amp;'4ème '!B102&amp;")"))</f>
        <v> </v>
      </c>
      <c r="G54" s="139" t="str">
        <f>IF('4ème '!F102="X",'4ème '!C102," ")</f>
        <v> </v>
      </c>
      <c r="I54" s="165"/>
      <c r="J54" s="165"/>
      <c r="K54" s="165"/>
      <c r="L54" s="165"/>
      <c r="M54" s="165"/>
      <c r="N54" s="165"/>
      <c r="O54" s="165"/>
      <c r="P54" s="165"/>
      <c r="Q54" s="165"/>
      <c r="R54" s="165"/>
    </row>
    <row r="55" spans="1:18" ht="13.5">
      <c r="A55" s="139" t="str">
        <f>IF('4ème '!B53=0," ",'4ème '!A53)</f>
        <v> </v>
      </c>
      <c r="B55" s="140" t="str">
        <f>IF(A55=" "," ",IF('4ème '!F53="X",'4ème '!B53,"Non Partant ("&amp;'4ème '!B53&amp;")"))</f>
        <v> </v>
      </c>
      <c r="C55" s="139" t="str">
        <f>IF('4ème '!F53="X",'4ème '!C53," ")</f>
        <v> </v>
      </c>
      <c r="D55" s="139"/>
      <c r="E55" s="138" t="str">
        <f>IF('4ème '!B103=0," ",'4ème '!A103)</f>
        <v> </v>
      </c>
      <c r="F55" s="138" t="str">
        <f>IF(E55=" "," ",IF('4ème '!F103="X",'4ème '!B103,"Non Partant ("&amp;'4ème '!B103&amp;")"))</f>
        <v> </v>
      </c>
      <c r="G55" s="138" t="str">
        <f>IF('4ème '!F103="X",'4ème '!C103," ")</f>
        <v> </v>
      </c>
      <c r="I55" s="165"/>
      <c r="J55" s="165"/>
      <c r="K55" s="165"/>
      <c r="L55" s="165"/>
      <c r="M55" s="165"/>
      <c r="N55" s="165"/>
      <c r="O55" s="165"/>
      <c r="P55" s="165"/>
      <c r="Q55" s="165"/>
      <c r="R55" s="165"/>
    </row>
    <row r="56" spans="1:18" ht="13.5">
      <c r="A56" s="138" t="str">
        <f>IF('4ème '!B54=0," ",'4ème '!A54)</f>
        <v> </v>
      </c>
      <c r="B56" s="138" t="str">
        <f>IF(A56=" "," ",IF('4ème '!F54="X",'4ème '!B54,"Non Partant ("&amp;'4ème '!B54&amp;")"))</f>
        <v> </v>
      </c>
      <c r="C56" s="138" t="str">
        <f>IF('4ème '!F54="X",'4ème '!C54," ")</f>
        <v> </v>
      </c>
      <c r="D56" s="139"/>
      <c r="E56" s="139" t="str">
        <f>IF('4ème '!B104=0," ",'4ème '!A104)</f>
        <v> </v>
      </c>
      <c r="F56" s="139" t="str">
        <f>IF(E56=" "," ",IF('4ème '!F104="X",'4ème '!B104,"Non Partant ("&amp;'4ème '!B104&amp;")"))</f>
        <v> </v>
      </c>
      <c r="G56" s="139" t="str">
        <f>IF('4ème '!F104="X",'4ème '!C104," ")</f>
        <v> </v>
      </c>
      <c r="I56" s="165"/>
      <c r="J56" s="165"/>
      <c r="K56" s="165"/>
      <c r="L56" s="165"/>
      <c r="M56" s="165"/>
      <c r="N56" s="165"/>
      <c r="O56" s="165"/>
      <c r="P56" s="165"/>
      <c r="Q56" s="165"/>
      <c r="R56" s="165"/>
    </row>
    <row r="57" spans="1:18" ht="13.5">
      <c r="A57" s="139" t="str">
        <f>IF('4ème '!B55=0," ",'4ème '!A55)</f>
        <v> </v>
      </c>
      <c r="B57" s="140" t="str">
        <f>IF(A57=" "," ",IF('4ème '!F55="X",'4ème '!B55,"Non Partant ("&amp;'4ème '!B55&amp;")"))</f>
        <v> </v>
      </c>
      <c r="C57" s="139" t="str">
        <f>IF('4ème '!F55="X",'4ème '!C55," ")</f>
        <v> </v>
      </c>
      <c r="D57" s="139"/>
      <c r="E57" s="138" t="str">
        <f>IF('4ème '!B105=0," ",'4ème '!A105)</f>
        <v> </v>
      </c>
      <c r="F57" s="138" t="str">
        <f>IF(E57=" "," ",IF('4ème '!F105="X",'4ème '!B105,"Non Partant ("&amp;'4ème '!B105&amp;")"))</f>
        <v> </v>
      </c>
      <c r="G57" s="138" t="str">
        <f>IF('4ème '!F105="X",'4ème '!C105," ")</f>
        <v> </v>
      </c>
      <c r="I57" s="165"/>
      <c r="J57" s="165"/>
      <c r="K57" s="165"/>
      <c r="L57" s="165"/>
      <c r="M57" s="165"/>
      <c r="N57" s="165"/>
      <c r="O57" s="165"/>
      <c r="P57" s="165"/>
      <c r="Q57" s="165"/>
      <c r="R57" s="165"/>
    </row>
    <row r="58" spans="1:18" ht="13.5">
      <c r="A58" s="138" t="str">
        <f>IF('4ème '!B56=0," ",'4ème '!A56)</f>
        <v> </v>
      </c>
      <c r="B58" s="138" t="str">
        <f>IF(A58=" "," ",IF('4ème '!F56="X",'4ème '!B56,"Non Partant ("&amp;'4ème '!B56&amp;")"))</f>
        <v> </v>
      </c>
      <c r="C58" s="138" t="str">
        <f>IF('4ème '!F56="X",'4ème '!C56," ")</f>
        <v> </v>
      </c>
      <c r="D58" s="139"/>
      <c r="E58" s="139" t="str">
        <f>IF('4ème '!B106=0," ",'4ème '!A106)</f>
        <v> </v>
      </c>
      <c r="F58" s="139" t="str">
        <f>IF(E58=" "," ",IF('4ème '!F106="X",'4ème '!B106,"Non Partant ("&amp;'4ème '!B106&amp;")"))</f>
        <v> </v>
      </c>
      <c r="G58" s="139" t="str">
        <f>IF('4ème '!F106="X",'4ème '!C106," ")</f>
        <v> </v>
      </c>
      <c r="I58" s="135">
        <f>'4ème '!A90</f>
        <v>81</v>
      </c>
      <c r="J58" s="135">
        <f>'4ème '!A91</f>
        <v>82</v>
      </c>
      <c r="K58" s="135">
        <f>'4ème '!A92</f>
        <v>83</v>
      </c>
      <c r="L58" s="135">
        <f>'4ème '!A93</f>
        <v>84</v>
      </c>
      <c r="M58" s="135">
        <f>'4ème '!A94</f>
        <v>85</v>
      </c>
      <c r="N58" s="135">
        <f>'4ème '!A95</f>
        <v>86</v>
      </c>
      <c r="O58" s="135">
        <f>'4ème '!A96</f>
        <v>87</v>
      </c>
      <c r="P58" s="135">
        <f>'4ème '!A97</f>
        <v>88</v>
      </c>
      <c r="Q58" s="135">
        <f>'4ème '!A99</f>
        <v>90</v>
      </c>
      <c r="R58" s="135">
        <f>'4ème '!A99</f>
        <v>90</v>
      </c>
    </row>
    <row r="59" spans="1:18" ht="13.5">
      <c r="A59" s="139" t="str">
        <f>IF('4ème '!B57=0," ",'4ème '!A57)</f>
        <v> </v>
      </c>
      <c r="B59" s="140" t="str">
        <f>IF(A59=" "," ",IF('4ème '!F57="X",'4ème '!B57,"Non Partant ("&amp;'4ème '!B57&amp;")"))</f>
        <v> </v>
      </c>
      <c r="C59" s="139" t="str">
        <f>IF('4ème '!F57="X",'4ème '!C57," ")</f>
        <v> </v>
      </c>
      <c r="D59" s="139"/>
      <c r="E59" s="138" t="str">
        <f>IF('4ème '!B107=0," ",'4ème '!A107)</f>
        <v> </v>
      </c>
      <c r="F59" s="138" t="str">
        <f>IF(E59=" "," ",IF('4ème '!F107="X",'4ème '!B107,"Non Partant ("&amp;'4ème '!B107&amp;")"))</f>
        <v> </v>
      </c>
      <c r="G59" s="138" t="str">
        <f>IF('4ème '!F107="X",'4ème '!C107," ")</f>
        <v> </v>
      </c>
      <c r="I59" s="165">
        <f>IF('4ème '!$B90=0,0,IF('4ème '!$F90="X"," ","NP"))</f>
        <v>0</v>
      </c>
      <c r="J59" s="165">
        <f>IF('4ème '!$B91=0,0,IF('4ème '!$F91="X"," ","NP"))</f>
        <v>0</v>
      </c>
      <c r="K59" s="165">
        <f>IF('4ème '!$B92=0,0,IF('4ème '!$F92="X"," ","NP"))</f>
        <v>0</v>
      </c>
      <c r="L59" s="165">
        <f>IF('4ème '!$B93=0,0,IF('4ème '!$F93="X"," ","NP"))</f>
        <v>0</v>
      </c>
      <c r="M59" s="165">
        <f>IF('4ème '!$B94=0,0,IF('4ème '!$F94="X"," ","NP"))</f>
        <v>0</v>
      </c>
      <c r="N59" s="165">
        <f>IF('4ème '!$B95=0,0,IF('4ème '!$F95="X"," ","NP"))</f>
        <v>0</v>
      </c>
      <c r="O59" s="165">
        <f>IF('4ème '!$B96=0,0,IF('4ème '!$F96="X"," ","NP"))</f>
        <v>0</v>
      </c>
      <c r="P59" s="165">
        <f>IF('4ème '!$B97=0,0,IF('4ème '!$F97="X"," ","NP"))</f>
        <v>0</v>
      </c>
      <c r="Q59" s="165">
        <f>IF('4ème '!$B98=0,0,IF('4ème '!$F98="X"," ","NP"))</f>
        <v>0</v>
      </c>
      <c r="R59" s="165">
        <f>IF('4ème '!$B99=0,0,IF('4ème '!$F99="X"," ","NP"))</f>
        <v>0</v>
      </c>
    </row>
    <row r="60" spans="1:18" ht="13.5">
      <c r="A60" s="138" t="str">
        <f>IF('4ème '!B58=0," ",'4ème '!A58)</f>
        <v> </v>
      </c>
      <c r="B60" s="138" t="str">
        <f>IF(A60=" "," ",IF('4ème '!F58="X",'4ème '!B58,"Non Partant ("&amp;'4ème '!B58&amp;")"))</f>
        <v> </v>
      </c>
      <c r="C60" s="138" t="str">
        <f>IF('4ème '!F58="X",'4ème '!C58," ")</f>
        <v> </v>
      </c>
      <c r="D60" s="139"/>
      <c r="E60" s="139" t="str">
        <f>IF('4ème '!B108=0," ",'4ème '!A108)</f>
        <v> </v>
      </c>
      <c r="F60" s="139" t="str">
        <f>IF(E60=" "," ",IF('4ème '!F108="X",'4ème '!B108,"Non Partant ("&amp;'4ème '!B108&amp;")"))</f>
        <v> </v>
      </c>
      <c r="G60" s="139" t="str">
        <f>IF('4ème '!F108="X",'4ème '!C108," ")</f>
        <v> </v>
      </c>
      <c r="I60" s="165"/>
      <c r="J60" s="165"/>
      <c r="K60" s="165"/>
      <c r="L60" s="165"/>
      <c r="M60" s="165"/>
      <c r="N60" s="165"/>
      <c r="O60" s="165"/>
      <c r="P60" s="165"/>
      <c r="Q60" s="165"/>
      <c r="R60" s="165"/>
    </row>
    <row r="61" spans="1:18" ht="13.5">
      <c r="A61" s="139" t="str">
        <f>IF('4ème '!B59=0," ",'4ème '!A59)</f>
        <v> </v>
      </c>
      <c r="B61" s="140" t="str">
        <f>IF(A61=" "," ",IF('4ème '!F59="X",'4ème '!B59,"Non Partant ("&amp;'4ème '!B59&amp;")"))</f>
        <v> </v>
      </c>
      <c r="C61" s="139" t="str">
        <f>IF('4ème '!F59="X",'4ème '!C59," ")</f>
        <v> </v>
      </c>
      <c r="D61" s="139"/>
      <c r="E61" s="138" t="str">
        <f>IF('4ème '!B109=0," ",'4ème '!A109)</f>
        <v> </v>
      </c>
      <c r="F61" s="138" t="str">
        <f>IF(E61=" "," ",IF('4ème '!F109="X",'4ème '!B109,"Non Partant ("&amp;'4ème '!B109&amp;")"))</f>
        <v> </v>
      </c>
      <c r="G61" s="138" t="str">
        <f>IF('4ème '!F109="X",'4ème '!C109," ")</f>
        <v> </v>
      </c>
      <c r="I61" s="165"/>
      <c r="J61" s="165"/>
      <c r="K61" s="165"/>
      <c r="L61" s="165"/>
      <c r="M61" s="165"/>
      <c r="N61" s="165"/>
      <c r="O61" s="165"/>
      <c r="P61" s="165"/>
      <c r="Q61" s="165"/>
      <c r="R61" s="165"/>
    </row>
    <row r="62" spans="4:18" ht="12.75">
      <c r="D62" s="78"/>
      <c r="E62" s="78"/>
      <c r="F62" s="78"/>
      <c r="G62" s="78"/>
      <c r="I62" s="165"/>
      <c r="J62" s="165"/>
      <c r="K62" s="165"/>
      <c r="L62" s="165"/>
      <c r="M62" s="165"/>
      <c r="N62" s="165"/>
      <c r="O62" s="165"/>
      <c r="P62" s="165"/>
      <c r="Q62" s="165"/>
      <c r="R62" s="165"/>
    </row>
    <row r="63" spans="4:18" ht="12.75">
      <c r="D63" s="78"/>
      <c r="E63" s="78"/>
      <c r="F63" s="78"/>
      <c r="G63" s="78"/>
      <c r="I63" s="165"/>
      <c r="J63" s="165"/>
      <c r="K63" s="165"/>
      <c r="L63" s="165"/>
      <c r="M63" s="165"/>
      <c r="N63" s="165"/>
      <c r="O63" s="165"/>
      <c r="P63" s="165"/>
      <c r="Q63" s="165"/>
      <c r="R63" s="165"/>
    </row>
    <row r="64" spans="4:18" ht="12.75">
      <c r="D64" s="78"/>
      <c r="E64" s="78"/>
      <c r="F64" s="78"/>
      <c r="G64" s="78"/>
      <c r="I64" s="135">
        <f>'4ème '!A100</f>
        <v>91</v>
      </c>
      <c r="J64" s="135">
        <f>'4ème '!A101</f>
        <v>92</v>
      </c>
      <c r="K64" s="135">
        <f>'4ème '!A102</f>
        <v>93</v>
      </c>
      <c r="L64" s="135">
        <f>'4ème '!A103</f>
        <v>94</v>
      </c>
      <c r="M64" s="135">
        <f>'4ème '!A104</f>
        <v>95</v>
      </c>
      <c r="N64" s="135">
        <f>'4ème '!A105</f>
        <v>96</v>
      </c>
      <c r="O64" s="135">
        <f>'4ème '!A106</f>
        <v>97</v>
      </c>
      <c r="P64" s="135">
        <f>'4ème '!A107</f>
        <v>98</v>
      </c>
      <c r="Q64" s="135">
        <f>'4ème '!A108</f>
        <v>99</v>
      </c>
      <c r="R64" s="135">
        <f>'4ème '!A109</f>
        <v>100</v>
      </c>
    </row>
    <row r="65" spans="4:18" ht="12.75">
      <c r="D65" s="78"/>
      <c r="E65" s="78"/>
      <c r="F65" s="78"/>
      <c r="G65" s="78"/>
      <c r="I65" s="165">
        <f>IF('4ème '!$B100=0,0,IF('4ème '!$F100="X"," ","NP"))</f>
        <v>0</v>
      </c>
      <c r="J65" s="165">
        <f>IF('4ème '!$B101=0,0,IF('4ème '!$F101="X"," ","NP"))</f>
        <v>0</v>
      </c>
      <c r="K65" s="165">
        <f>IF('4ème '!$B102=0,0,IF('4ème '!$F102="X"," ","NP"))</f>
        <v>0</v>
      </c>
      <c r="L65" s="165">
        <f>IF('4ème '!$B103=0,0,IF('4ème '!$F103="X"," ","NP"))</f>
        <v>0</v>
      </c>
      <c r="M65" s="165">
        <f>IF('4ème '!$B104=0,0,IF('4ème '!$F104="X"," ","NP"))</f>
        <v>0</v>
      </c>
      <c r="N65" s="165">
        <f>IF('4ème '!$B105=0,0,IF('4ème '!$F105="X"," ","NP"))</f>
        <v>0</v>
      </c>
      <c r="O65" s="165">
        <f>IF('4ème '!$B106=0,0,IF('4ème '!$F106="X"," ","NP"))</f>
        <v>0</v>
      </c>
      <c r="P65" s="165">
        <f>IF('4ème '!$B107=0,0,IF('4ème '!$F107="X"," ","NP"))</f>
        <v>0</v>
      </c>
      <c r="Q65" s="165">
        <f>IF('4ème '!$B108=0,0,IF('4ème '!$F108="X"," ","NP"))</f>
        <v>0</v>
      </c>
      <c r="R65" s="165">
        <f>IF('4ème '!$B109=0,0,IF('4ème '!$F109="X"," ","NP"))</f>
        <v>0</v>
      </c>
    </row>
    <row r="66" spans="4:18" ht="12.75">
      <c r="D66" s="78"/>
      <c r="E66" s="78"/>
      <c r="F66" s="78"/>
      <c r="G66" s="78"/>
      <c r="I66" s="165"/>
      <c r="J66" s="165"/>
      <c r="K66" s="165"/>
      <c r="L66" s="165"/>
      <c r="M66" s="165"/>
      <c r="N66" s="165"/>
      <c r="O66" s="165"/>
      <c r="P66" s="165"/>
      <c r="Q66" s="165"/>
      <c r="R66" s="165"/>
    </row>
    <row r="67" spans="4:18" ht="12.75">
      <c r="D67" s="78"/>
      <c r="E67" s="78"/>
      <c r="F67" s="78"/>
      <c r="G67" s="78"/>
      <c r="I67" s="165"/>
      <c r="J67" s="165"/>
      <c r="K67" s="165"/>
      <c r="L67" s="165"/>
      <c r="M67" s="165"/>
      <c r="N67" s="165"/>
      <c r="O67" s="165"/>
      <c r="P67" s="165"/>
      <c r="Q67" s="165"/>
      <c r="R67" s="165"/>
    </row>
    <row r="68" spans="4:18" ht="12.75">
      <c r="D68" s="78"/>
      <c r="E68" s="78"/>
      <c r="F68" s="78"/>
      <c r="G68" s="78"/>
      <c r="I68" s="165"/>
      <c r="J68" s="165"/>
      <c r="K68" s="165"/>
      <c r="L68" s="165"/>
      <c r="M68" s="165"/>
      <c r="N68" s="165"/>
      <c r="O68" s="165"/>
      <c r="P68" s="165"/>
      <c r="Q68" s="165"/>
      <c r="R68" s="165"/>
    </row>
    <row r="69" spans="4:18" ht="12.75">
      <c r="D69" s="78"/>
      <c r="E69" s="78"/>
      <c r="F69" s="78"/>
      <c r="G69" s="78"/>
      <c r="I69" s="165"/>
      <c r="J69" s="165"/>
      <c r="K69" s="165"/>
      <c r="L69" s="165"/>
      <c r="M69" s="165"/>
      <c r="N69" s="165"/>
      <c r="O69" s="165"/>
      <c r="P69" s="165"/>
      <c r="Q69" s="165"/>
      <c r="R69" s="165"/>
    </row>
    <row r="70" spans="4:7" ht="12.75">
      <c r="D70" s="78"/>
      <c r="E70" s="78"/>
      <c r="F70" s="78"/>
      <c r="G70" s="78"/>
    </row>
    <row r="71" spans="4:7" ht="12.75">
      <c r="D71" s="78"/>
      <c r="E71" s="78"/>
      <c r="F71" s="78"/>
      <c r="G71" s="78"/>
    </row>
    <row r="72" spans="4:7" ht="12.75">
      <c r="D72" s="78"/>
      <c r="E72" s="78"/>
      <c r="F72" s="78"/>
      <c r="G72" s="78"/>
    </row>
    <row r="73" spans="4:7" ht="12.75">
      <c r="D73" s="78"/>
      <c r="E73" s="78"/>
      <c r="F73" s="78"/>
      <c r="G73" s="78"/>
    </row>
    <row r="74" spans="4:7" ht="12.75">
      <c r="D74" s="78"/>
      <c r="E74" s="78"/>
      <c r="F74" s="78"/>
      <c r="G74" s="78"/>
    </row>
    <row r="75" spans="4:7" ht="12.75">
      <c r="D75" s="78"/>
      <c r="E75" s="78"/>
      <c r="F75" s="78"/>
      <c r="G75" s="78"/>
    </row>
    <row r="76" spans="4:7" ht="12.75">
      <c r="D76" s="78"/>
      <c r="E76" s="78"/>
      <c r="F76" s="78"/>
      <c r="G76" s="78"/>
    </row>
    <row r="77" spans="4:7" ht="12.75">
      <c r="D77" s="78"/>
      <c r="E77" s="78"/>
      <c r="F77" s="78"/>
      <c r="G77" s="78"/>
    </row>
    <row r="78" spans="4:7" ht="12.75">
      <c r="D78" s="78"/>
      <c r="E78" s="78"/>
      <c r="F78" s="78"/>
      <c r="G78" s="78"/>
    </row>
    <row r="79" spans="4:7" ht="12.75">
      <c r="D79" s="78"/>
      <c r="E79" s="78"/>
      <c r="F79" s="78"/>
      <c r="G79" s="78"/>
    </row>
    <row r="80" spans="4:7" ht="12.75">
      <c r="D80" s="78"/>
      <c r="E80" s="78"/>
      <c r="F80" s="78"/>
      <c r="G80" s="78"/>
    </row>
    <row r="81" spans="4:7" ht="12.75">
      <c r="D81" s="78"/>
      <c r="E81" s="78"/>
      <c r="F81" s="78"/>
      <c r="G81" s="78"/>
    </row>
    <row r="82" spans="4:7" ht="12.75">
      <c r="D82" s="78"/>
      <c r="E82" s="78"/>
      <c r="F82" s="78"/>
      <c r="G82" s="78"/>
    </row>
    <row r="83" spans="4:7" ht="12.75">
      <c r="D83" s="78"/>
      <c r="E83" s="78"/>
      <c r="F83" s="78"/>
      <c r="G83" s="78"/>
    </row>
    <row r="84" spans="4:7" ht="12.75">
      <c r="D84" s="78"/>
      <c r="E84" s="78"/>
      <c r="F84" s="78"/>
      <c r="G84" s="78"/>
    </row>
    <row r="85" spans="4:7" ht="12.75">
      <c r="D85" s="78"/>
      <c r="E85" s="78"/>
      <c r="F85" s="78"/>
      <c r="G85" s="78"/>
    </row>
    <row r="86" spans="4:7" ht="12.75">
      <c r="D86" s="78"/>
      <c r="E86" s="78"/>
      <c r="F86" s="78"/>
      <c r="G86" s="78"/>
    </row>
    <row r="87" spans="4:7" ht="12.75">
      <c r="D87" s="78"/>
      <c r="E87" s="78"/>
      <c r="F87" s="78"/>
      <c r="G87" s="78"/>
    </row>
    <row r="88" spans="4:7" ht="12.75">
      <c r="D88" s="78"/>
      <c r="E88" s="78"/>
      <c r="F88" s="78"/>
      <c r="G88" s="78"/>
    </row>
    <row r="89" spans="4:7" ht="12.75">
      <c r="D89" s="78"/>
      <c r="E89" s="78"/>
      <c r="F89" s="78"/>
      <c r="G89" s="78"/>
    </row>
    <row r="90" spans="4:7" ht="12.75">
      <c r="D90" s="78"/>
      <c r="E90" s="78"/>
      <c r="F90" s="78"/>
      <c r="G90" s="78"/>
    </row>
    <row r="91" spans="4:7" ht="12.75">
      <c r="D91" s="78"/>
      <c r="E91" s="78"/>
      <c r="F91" s="78"/>
      <c r="G91" s="78"/>
    </row>
    <row r="92" spans="4:7" ht="12.75">
      <c r="D92" s="78"/>
      <c r="E92" s="78"/>
      <c r="F92" s="78"/>
      <c r="G92" s="78"/>
    </row>
    <row r="93" spans="4:7" ht="12.75">
      <c r="D93" s="78"/>
      <c r="E93" s="78"/>
      <c r="F93" s="78"/>
      <c r="G93" s="78"/>
    </row>
    <row r="94" spans="4:7" ht="12.75">
      <c r="D94" s="78"/>
      <c r="E94" s="78"/>
      <c r="F94" s="78"/>
      <c r="G94" s="78"/>
    </row>
    <row r="95" spans="4:7" ht="12.75">
      <c r="D95" s="78"/>
      <c r="E95" s="78"/>
      <c r="F95" s="78"/>
      <c r="G95" s="78"/>
    </row>
    <row r="96" spans="4:7" ht="12.75">
      <c r="D96" s="78"/>
      <c r="E96" s="78"/>
      <c r="F96" s="78"/>
      <c r="G96" s="78"/>
    </row>
    <row r="97" spans="4:7" ht="12.75">
      <c r="D97" s="78"/>
      <c r="E97" s="78"/>
      <c r="F97" s="78"/>
      <c r="G97" s="78"/>
    </row>
    <row r="98" spans="4:7" ht="12.75">
      <c r="D98" s="78"/>
      <c r="E98" s="78"/>
      <c r="F98" s="78"/>
      <c r="G98" s="78"/>
    </row>
    <row r="99" spans="4:7" ht="12.75">
      <c r="D99" s="78"/>
      <c r="E99" s="78"/>
      <c r="F99" s="78"/>
      <c r="G99" s="78"/>
    </row>
    <row r="100" spans="4:7" ht="12.75">
      <c r="D100" s="78"/>
      <c r="E100" s="78"/>
      <c r="F100" s="78"/>
      <c r="G100" s="78"/>
    </row>
    <row r="101" spans="4:7" ht="12.75">
      <c r="D101" s="78"/>
      <c r="E101" s="78"/>
      <c r="F101" s="78"/>
      <c r="G101" s="78"/>
    </row>
    <row r="102" spans="4:7" ht="12.75">
      <c r="D102" s="78"/>
      <c r="E102" s="78"/>
      <c r="F102" s="78"/>
      <c r="G102" s="78"/>
    </row>
    <row r="103" spans="4:7" ht="12.75">
      <c r="D103" s="78"/>
      <c r="E103" s="78"/>
      <c r="F103" s="78"/>
      <c r="G103" s="78"/>
    </row>
    <row r="104" spans="4:7" ht="12.75">
      <c r="D104" s="78"/>
      <c r="E104" s="78"/>
      <c r="F104" s="78"/>
      <c r="G104" s="78"/>
    </row>
    <row r="105" spans="4:7" ht="12.75">
      <c r="D105" s="78"/>
      <c r="E105" s="78"/>
      <c r="F105" s="78"/>
      <c r="G105" s="78"/>
    </row>
    <row r="106" spans="4:7" ht="12.75">
      <c r="D106" s="78"/>
      <c r="E106" s="78"/>
      <c r="F106" s="78"/>
      <c r="G106" s="78"/>
    </row>
    <row r="107" spans="4:7" ht="12.75">
      <c r="D107" s="78"/>
      <c r="E107" s="78"/>
      <c r="F107" s="78"/>
      <c r="G107" s="78"/>
    </row>
    <row r="108" spans="4:7" ht="12.75">
      <c r="D108" s="78"/>
      <c r="E108" s="78"/>
      <c r="F108" s="78"/>
      <c r="G108" s="78"/>
    </row>
    <row r="109" spans="4:7" ht="12.75">
      <c r="D109" s="78"/>
      <c r="E109" s="78"/>
      <c r="F109" s="78"/>
      <c r="G109" s="78"/>
    </row>
    <row r="110" spans="4:7" ht="12.75">
      <c r="D110" s="78"/>
      <c r="E110" s="78"/>
      <c r="F110" s="78"/>
      <c r="G110" s="78"/>
    </row>
    <row r="111" spans="4:7" ht="12.75">
      <c r="D111" s="78"/>
      <c r="E111" s="78"/>
      <c r="F111" s="78"/>
      <c r="G111" s="78"/>
    </row>
  </sheetData>
  <sheetProtection sheet="1"/>
  <mergeCells count="115">
    <mergeCell ref="P65:P69"/>
    <mergeCell ref="Q65:Q69"/>
    <mergeCell ref="R65:R69"/>
    <mergeCell ref="P59:P63"/>
    <mergeCell ref="Q59:Q63"/>
    <mergeCell ref="R59:R63"/>
    <mergeCell ref="I65:I69"/>
    <mergeCell ref="J65:J69"/>
    <mergeCell ref="K65:K69"/>
    <mergeCell ref="L65:L69"/>
    <mergeCell ref="M65:M69"/>
    <mergeCell ref="N65:N69"/>
    <mergeCell ref="O65:O69"/>
    <mergeCell ref="P53:P57"/>
    <mergeCell ref="Q53:Q57"/>
    <mergeCell ref="R53:R57"/>
    <mergeCell ref="I59:I63"/>
    <mergeCell ref="J59:J63"/>
    <mergeCell ref="K59:K63"/>
    <mergeCell ref="L59:L63"/>
    <mergeCell ref="M59:M63"/>
    <mergeCell ref="N59:N63"/>
    <mergeCell ref="O59:O63"/>
    <mergeCell ref="P47:P51"/>
    <mergeCell ref="Q47:Q51"/>
    <mergeCell ref="R47:R51"/>
    <mergeCell ref="I53:I57"/>
    <mergeCell ref="J53:J57"/>
    <mergeCell ref="K53:K57"/>
    <mergeCell ref="L53:L57"/>
    <mergeCell ref="M53:M57"/>
    <mergeCell ref="N53:N57"/>
    <mergeCell ref="O53:O57"/>
    <mergeCell ref="P41:P45"/>
    <mergeCell ref="Q41:Q45"/>
    <mergeCell ref="R41:R45"/>
    <mergeCell ref="I47:I51"/>
    <mergeCell ref="J47:J51"/>
    <mergeCell ref="K47:K51"/>
    <mergeCell ref="L47:L51"/>
    <mergeCell ref="M47:M51"/>
    <mergeCell ref="N47:N51"/>
    <mergeCell ref="O47:O51"/>
    <mergeCell ref="P35:P39"/>
    <mergeCell ref="Q35:Q39"/>
    <mergeCell ref="R35:R39"/>
    <mergeCell ref="I41:I45"/>
    <mergeCell ref="J41:J45"/>
    <mergeCell ref="K41:K45"/>
    <mergeCell ref="L41:L45"/>
    <mergeCell ref="M41:M45"/>
    <mergeCell ref="N41:N45"/>
    <mergeCell ref="O41:O45"/>
    <mergeCell ref="P29:P33"/>
    <mergeCell ref="Q29:Q33"/>
    <mergeCell ref="R29:R33"/>
    <mergeCell ref="I35:I39"/>
    <mergeCell ref="J35:J39"/>
    <mergeCell ref="K35:K39"/>
    <mergeCell ref="L35:L39"/>
    <mergeCell ref="M35:M39"/>
    <mergeCell ref="N35:N39"/>
    <mergeCell ref="O35:O39"/>
    <mergeCell ref="P23:P27"/>
    <mergeCell ref="Q23:Q27"/>
    <mergeCell ref="R23:R27"/>
    <mergeCell ref="I29:I33"/>
    <mergeCell ref="J29:J33"/>
    <mergeCell ref="K29:K33"/>
    <mergeCell ref="L29:L33"/>
    <mergeCell ref="M29:M33"/>
    <mergeCell ref="N29:N33"/>
    <mergeCell ref="O29:O33"/>
    <mergeCell ref="P17:P21"/>
    <mergeCell ref="Q17:Q21"/>
    <mergeCell ref="R17:R21"/>
    <mergeCell ref="I23:I27"/>
    <mergeCell ref="J23:J27"/>
    <mergeCell ref="K23:K27"/>
    <mergeCell ref="L23:L27"/>
    <mergeCell ref="M23:M27"/>
    <mergeCell ref="N23:N27"/>
    <mergeCell ref="O23:O27"/>
    <mergeCell ref="P11:P15"/>
    <mergeCell ref="Q11:Q15"/>
    <mergeCell ref="R11:R15"/>
    <mergeCell ref="I17:I21"/>
    <mergeCell ref="J17:J21"/>
    <mergeCell ref="K17:K21"/>
    <mergeCell ref="L17:L21"/>
    <mergeCell ref="M17:M21"/>
    <mergeCell ref="N17:N21"/>
    <mergeCell ref="O17:O21"/>
    <mergeCell ref="A6:G6"/>
    <mergeCell ref="I6:R6"/>
    <mergeCell ref="P8:Q8"/>
    <mergeCell ref="I11:I15"/>
    <mergeCell ref="J11:J15"/>
    <mergeCell ref="K11:K15"/>
    <mergeCell ref="L11:L15"/>
    <mergeCell ref="M11:M15"/>
    <mergeCell ref="N11:N15"/>
    <mergeCell ref="O11:O15"/>
    <mergeCell ref="A3:B3"/>
    <mergeCell ref="C3:G3"/>
    <mergeCell ref="J3:R3"/>
    <mergeCell ref="A4:B4"/>
    <mergeCell ref="C4:G4"/>
    <mergeCell ref="J4:R4"/>
    <mergeCell ref="A1:B1"/>
    <mergeCell ref="C1:G1"/>
    <mergeCell ref="J1:R1"/>
    <mergeCell ref="A2:B2"/>
    <mergeCell ref="C2:G2"/>
    <mergeCell ref="J2:R2"/>
  </mergeCells>
  <conditionalFormatting sqref="I11:R15 I17:R21 I23:R27 I29:R33 I35:R39 I41:R45 I47:R51 I53:R57 I59:R63 I65:R69">
    <cfRule type="cellIs" priority="1" dxfId="0" operator="equal" stopIfTrue="1">
      <formula>0</formula>
    </cfRule>
  </conditionalFormatting>
  <printOptions horizontalCentered="1" verticalCentered="1"/>
  <pageMargins left="0.7083333333333334" right="0.7083333333333334" top="1.3576388888888888" bottom="0.7479166666666667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L200"/>
  <sheetViews>
    <sheetView zoomScalePageLayoutView="0" workbookViewId="0" topLeftCell="A10">
      <selection activeCell="J18" sqref="J18"/>
    </sheetView>
  </sheetViews>
  <sheetFormatPr defaultColWidth="17.00390625" defaultRowHeight="12.75"/>
  <cols>
    <col min="1" max="1" width="7.7109375" style="24" customWidth="1"/>
    <col min="2" max="2" width="26.28125" style="25" customWidth="1"/>
    <col min="3" max="3" width="27.421875" style="26" customWidth="1"/>
    <col min="4" max="4" width="11.28125" style="27" customWidth="1"/>
    <col min="5" max="5" width="27.421875" style="26" customWidth="1"/>
    <col min="6" max="6" width="27.421875" style="28" customWidth="1"/>
    <col min="7" max="7" width="0" style="29" hidden="1" customWidth="1"/>
    <col min="8" max="8" width="2.7109375" style="30" customWidth="1"/>
    <col min="9" max="9" width="12.8515625" style="24" customWidth="1"/>
    <col min="10" max="10" width="11.140625" style="28" customWidth="1"/>
    <col min="11" max="11" width="28.7109375" style="26" customWidth="1"/>
    <col min="12" max="12" width="25.57421875" style="26" customWidth="1"/>
    <col min="13" max="16384" width="17.00390625" style="26" customWidth="1"/>
  </cols>
  <sheetData>
    <row r="1" spans="1:7" ht="12.75">
      <c r="A1" s="31"/>
      <c r="B1" s="32" t="s">
        <v>37</v>
      </c>
      <c r="C1" s="145"/>
      <c r="D1" s="145"/>
      <c r="E1" s="145"/>
      <c r="F1" s="145"/>
      <c r="G1" s="34"/>
    </row>
    <row r="2" spans="1:7" ht="12.75">
      <c r="A2" s="33"/>
      <c r="B2" s="32" t="s">
        <v>38</v>
      </c>
      <c r="C2" s="146"/>
      <c r="D2" s="146"/>
      <c r="E2" s="146"/>
      <c r="F2" s="146"/>
      <c r="G2" s="35"/>
    </row>
    <row r="3" spans="1:7" ht="12.75">
      <c r="A3" s="31"/>
      <c r="B3" s="32" t="s">
        <v>39</v>
      </c>
      <c r="C3" s="147"/>
      <c r="D3" s="147"/>
      <c r="E3" s="147"/>
      <c r="F3" s="147"/>
      <c r="G3" s="35"/>
    </row>
    <row r="4" spans="1:7" ht="12.75" customHeight="1">
      <c r="A4" s="31"/>
      <c r="B4" s="36" t="s">
        <v>40</v>
      </c>
      <c r="C4" s="148" t="s">
        <v>41</v>
      </c>
      <c r="D4" s="148"/>
      <c r="E4" s="148"/>
      <c r="F4" s="148"/>
      <c r="G4" s="35"/>
    </row>
    <row r="5" spans="1:7" ht="12.75" customHeight="1">
      <c r="A5" s="31"/>
      <c r="B5" s="36"/>
      <c r="C5" s="38"/>
      <c r="D5" s="39"/>
      <c r="E5" s="38"/>
      <c r="F5" s="37"/>
      <c r="G5" s="35"/>
    </row>
    <row r="6" spans="1:7" ht="12.75" customHeight="1">
      <c r="A6" s="149" t="s">
        <v>42</v>
      </c>
      <c r="B6" s="149"/>
      <c r="C6" s="149"/>
      <c r="D6" s="149"/>
      <c r="E6" s="149"/>
      <c r="F6" s="149"/>
      <c r="G6" s="40"/>
    </row>
    <row r="7" spans="1:10" s="46" customFormat="1" ht="12.75" customHeight="1">
      <c r="A7" s="41"/>
      <c r="B7" s="41"/>
      <c r="C7" s="41"/>
      <c r="D7" s="42"/>
      <c r="E7" s="41"/>
      <c r="F7" s="41"/>
      <c r="G7" s="34"/>
      <c r="H7" s="43"/>
      <c r="I7" s="44"/>
      <c r="J7" s="45"/>
    </row>
    <row r="8" spans="1:10" s="46" customFormat="1" ht="12.75" customHeight="1">
      <c r="A8" s="41"/>
      <c r="B8" s="41"/>
      <c r="C8" s="41"/>
      <c r="D8" s="42"/>
      <c r="E8" s="41"/>
      <c r="F8" s="41"/>
      <c r="G8" s="47">
        <f>SUM(G10:G108)</f>
        <v>3</v>
      </c>
      <c r="H8" s="43"/>
      <c r="I8" s="44"/>
      <c r="J8" s="45"/>
    </row>
    <row r="9" spans="1:10" s="46" customFormat="1" ht="30" customHeight="1">
      <c r="A9" s="48" t="s">
        <v>43</v>
      </c>
      <c r="B9" s="48" t="s">
        <v>44</v>
      </c>
      <c r="C9" s="48" t="s">
        <v>4</v>
      </c>
      <c r="D9" s="49" t="s">
        <v>45</v>
      </c>
      <c r="E9" s="48" t="s">
        <v>46</v>
      </c>
      <c r="F9" s="48" t="s">
        <v>47</v>
      </c>
      <c r="G9" s="35" t="s">
        <v>48</v>
      </c>
      <c r="H9" s="43"/>
      <c r="I9" s="44"/>
      <c r="J9" s="45"/>
    </row>
    <row r="10" spans="1:8" s="56" customFormat="1" ht="30" customHeight="1">
      <c r="A10" s="50">
        <v>1</v>
      </c>
      <c r="B10" s="51" t="s">
        <v>49</v>
      </c>
      <c r="C10" s="51" t="s">
        <v>50</v>
      </c>
      <c r="D10" s="52">
        <v>77</v>
      </c>
      <c r="E10" s="53" t="s">
        <v>51</v>
      </c>
      <c r="F10" s="53"/>
      <c r="G10" s="54">
        <f aca="true" t="shared" si="0" ref="G10:G40">IF(F10=0,0,1)</f>
        <v>0</v>
      </c>
      <c r="H10" s="55"/>
    </row>
    <row r="11" spans="1:8" s="56" customFormat="1" ht="30" customHeight="1">
      <c r="A11" s="50">
        <f aca="true" t="shared" si="1" ref="A11:A30">IF(A10=0,0,A10+1)</f>
        <v>2</v>
      </c>
      <c r="B11" s="51" t="s">
        <v>52</v>
      </c>
      <c r="C11" s="51" t="s">
        <v>53</v>
      </c>
      <c r="D11" s="52">
        <v>91</v>
      </c>
      <c r="E11" s="53" t="s">
        <v>51</v>
      </c>
      <c r="F11" s="53"/>
      <c r="G11" s="54">
        <f t="shared" si="0"/>
        <v>0</v>
      </c>
      <c r="H11" s="55"/>
    </row>
    <row r="12" spans="1:8" s="56" customFormat="1" ht="30" customHeight="1">
      <c r="A12" s="50">
        <f t="shared" si="1"/>
        <v>3</v>
      </c>
      <c r="B12" s="51" t="s">
        <v>54</v>
      </c>
      <c r="C12" s="51" t="s">
        <v>55</v>
      </c>
      <c r="D12" s="52">
        <v>28</v>
      </c>
      <c r="E12" s="53" t="s">
        <v>56</v>
      </c>
      <c r="F12" s="53"/>
      <c r="G12" s="54">
        <f t="shared" si="0"/>
        <v>0</v>
      </c>
      <c r="H12" s="55"/>
    </row>
    <row r="13" spans="1:8" s="56" customFormat="1" ht="30" customHeight="1">
      <c r="A13" s="50">
        <f t="shared" si="1"/>
        <v>4</v>
      </c>
      <c r="B13" s="51" t="s">
        <v>57</v>
      </c>
      <c r="C13" s="51" t="s">
        <v>55</v>
      </c>
      <c r="D13" s="52">
        <v>28</v>
      </c>
      <c r="E13" s="53" t="s">
        <v>56</v>
      </c>
      <c r="F13" s="53"/>
      <c r="G13" s="54">
        <f t="shared" si="0"/>
        <v>0</v>
      </c>
      <c r="H13" s="55"/>
    </row>
    <row r="14" spans="1:8" s="56" customFormat="1" ht="30" customHeight="1">
      <c r="A14" s="50">
        <f t="shared" si="1"/>
        <v>5</v>
      </c>
      <c r="B14" s="51" t="s">
        <v>58</v>
      </c>
      <c r="C14" s="51" t="s">
        <v>59</v>
      </c>
      <c r="D14" s="52">
        <v>23</v>
      </c>
      <c r="E14" s="53" t="s">
        <v>51</v>
      </c>
      <c r="F14" s="53"/>
      <c r="G14" s="54">
        <f t="shared" si="0"/>
        <v>0</v>
      </c>
      <c r="H14" s="55"/>
    </row>
    <row r="15" spans="1:8" s="56" customFormat="1" ht="30" customHeight="1">
      <c r="A15" s="50">
        <f t="shared" si="1"/>
        <v>6</v>
      </c>
      <c r="B15" s="51" t="s">
        <v>60</v>
      </c>
      <c r="C15" s="51" t="s">
        <v>61</v>
      </c>
      <c r="D15" s="52">
        <v>28</v>
      </c>
      <c r="E15" s="53" t="s">
        <v>56</v>
      </c>
      <c r="F15" s="53"/>
      <c r="G15" s="54">
        <f t="shared" si="0"/>
        <v>0</v>
      </c>
      <c r="H15" s="55"/>
    </row>
    <row r="16" spans="1:8" s="56" customFormat="1" ht="30" customHeight="1">
      <c r="A16" s="50">
        <f t="shared" si="1"/>
        <v>7</v>
      </c>
      <c r="B16" s="51" t="s">
        <v>62</v>
      </c>
      <c r="C16" s="51" t="s">
        <v>63</v>
      </c>
      <c r="D16" s="52">
        <v>28</v>
      </c>
      <c r="E16" s="53" t="s">
        <v>56</v>
      </c>
      <c r="F16" s="53"/>
      <c r="G16" s="54">
        <f t="shared" si="0"/>
        <v>0</v>
      </c>
      <c r="H16" s="55"/>
    </row>
    <row r="17" spans="1:8" s="56" customFormat="1" ht="30" customHeight="1">
      <c r="A17" s="50">
        <f t="shared" si="1"/>
        <v>8</v>
      </c>
      <c r="B17" s="51" t="s">
        <v>64</v>
      </c>
      <c r="C17" s="51" t="s">
        <v>61</v>
      </c>
      <c r="D17" s="52">
        <v>28</v>
      </c>
      <c r="E17" s="53" t="s">
        <v>51</v>
      </c>
      <c r="F17" s="53"/>
      <c r="G17" s="54">
        <f t="shared" si="0"/>
        <v>0</v>
      </c>
      <c r="H17" s="55"/>
    </row>
    <row r="18" spans="1:8" s="56" customFormat="1" ht="30" customHeight="1">
      <c r="A18" s="50">
        <f t="shared" si="1"/>
        <v>9</v>
      </c>
      <c r="B18" s="51" t="s">
        <v>65</v>
      </c>
      <c r="C18" s="51" t="s">
        <v>66</v>
      </c>
      <c r="D18" s="52">
        <v>91</v>
      </c>
      <c r="E18" s="53" t="s">
        <v>67</v>
      </c>
      <c r="F18" s="53"/>
      <c r="G18" s="54">
        <f t="shared" si="0"/>
        <v>0</v>
      </c>
      <c r="H18" s="55"/>
    </row>
    <row r="19" spans="1:8" s="56" customFormat="1" ht="30" customHeight="1">
      <c r="A19" s="50">
        <f t="shared" si="1"/>
        <v>10</v>
      </c>
      <c r="B19" s="51" t="s">
        <v>68</v>
      </c>
      <c r="C19" s="51" t="s">
        <v>61</v>
      </c>
      <c r="D19" s="52">
        <v>28</v>
      </c>
      <c r="E19" s="53" t="s">
        <v>69</v>
      </c>
      <c r="F19" s="53" t="s">
        <v>70</v>
      </c>
      <c r="G19" s="54">
        <f t="shared" si="0"/>
        <v>1</v>
      </c>
      <c r="H19" s="55"/>
    </row>
    <row r="20" spans="1:8" s="56" customFormat="1" ht="30" customHeight="1">
      <c r="A20" s="50">
        <f t="shared" si="1"/>
        <v>11</v>
      </c>
      <c r="B20" s="51" t="s">
        <v>71</v>
      </c>
      <c r="C20" s="51" t="s">
        <v>72</v>
      </c>
      <c r="D20" s="52">
        <v>91</v>
      </c>
      <c r="E20" s="53" t="s">
        <v>69</v>
      </c>
      <c r="F20" s="53" t="s">
        <v>70</v>
      </c>
      <c r="G20" s="54">
        <f t="shared" si="0"/>
        <v>1</v>
      </c>
      <c r="H20" s="55"/>
    </row>
    <row r="21" spans="1:8" s="56" customFormat="1" ht="30" customHeight="1">
      <c r="A21" s="50">
        <f t="shared" si="1"/>
        <v>12</v>
      </c>
      <c r="B21" s="51" t="s">
        <v>73</v>
      </c>
      <c r="C21" s="51" t="s">
        <v>61</v>
      </c>
      <c r="D21" s="52">
        <v>28</v>
      </c>
      <c r="E21" s="53" t="s">
        <v>69</v>
      </c>
      <c r="F21" s="53" t="s">
        <v>70</v>
      </c>
      <c r="G21" s="54">
        <f t="shared" si="0"/>
        <v>1</v>
      </c>
      <c r="H21" s="55"/>
    </row>
    <row r="22" spans="1:8" s="56" customFormat="1" ht="30" customHeight="1">
      <c r="A22" s="50">
        <f t="shared" si="1"/>
        <v>13</v>
      </c>
      <c r="B22" s="51"/>
      <c r="C22" s="51"/>
      <c r="D22" s="52"/>
      <c r="E22" s="53"/>
      <c r="F22" s="53"/>
      <c r="G22" s="54">
        <f t="shared" si="0"/>
        <v>0</v>
      </c>
      <c r="H22" s="55"/>
    </row>
    <row r="23" spans="1:8" s="56" customFormat="1" ht="30" customHeight="1">
      <c r="A23" s="50">
        <f t="shared" si="1"/>
        <v>14</v>
      </c>
      <c r="B23" s="51"/>
      <c r="C23" s="51"/>
      <c r="D23" s="52"/>
      <c r="E23" s="53"/>
      <c r="F23" s="53"/>
      <c r="G23" s="54">
        <f t="shared" si="0"/>
        <v>0</v>
      </c>
      <c r="H23" s="55"/>
    </row>
    <row r="24" spans="1:8" s="56" customFormat="1" ht="30" customHeight="1">
      <c r="A24" s="50">
        <f t="shared" si="1"/>
        <v>15</v>
      </c>
      <c r="B24" s="51"/>
      <c r="C24" s="51"/>
      <c r="D24" s="52"/>
      <c r="E24" s="53"/>
      <c r="F24" s="53"/>
      <c r="G24" s="54">
        <f t="shared" si="0"/>
        <v>0</v>
      </c>
      <c r="H24" s="55"/>
    </row>
    <row r="25" spans="1:8" s="56" customFormat="1" ht="30" customHeight="1">
      <c r="A25" s="50">
        <f t="shared" si="1"/>
        <v>16</v>
      </c>
      <c r="B25" s="51"/>
      <c r="C25" s="51"/>
      <c r="D25" s="52"/>
      <c r="E25" s="53"/>
      <c r="F25" s="53"/>
      <c r="G25" s="54">
        <f t="shared" si="0"/>
        <v>0</v>
      </c>
      <c r="H25" s="55"/>
    </row>
    <row r="26" spans="1:8" s="56" customFormat="1" ht="30" customHeight="1">
      <c r="A26" s="50">
        <f t="shared" si="1"/>
        <v>17</v>
      </c>
      <c r="B26" s="51"/>
      <c r="C26" s="51"/>
      <c r="D26" s="52"/>
      <c r="E26" s="53"/>
      <c r="F26" s="53"/>
      <c r="G26" s="54">
        <f t="shared" si="0"/>
        <v>0</v>
      </c>
      <c r="H26" s="55"/>
    </row>
    <row r="27" spans="1:8" s="56" customFormat="1" ht="30" customHeight="1">
      <c r="A27" s="50">
        <f t="shared" si="1"/>
        <v>18</v>
      </c>
      <c r="B27" s="51"/>
      <c r="C27" s="51"/>
      <c r="D27" s="52"/>
      <c r="E27" s="53"/>
      <c r="F27" s="53"/>
      <c r="G27" s="54">
        <f t="shared" si="0"/>
        <v>0</v>
      </c>
      <c r="H27" s="55"/>
    </row>
    <row r="28" spans="1:8" s="56" customFormat="1" ht="30" customHeight="1">
      <c r="A28" s="50">
        <f t="shared" si="1"/>
        <v>19</v>
      </c>
      <c r="B28" s="51"/>
      <c r="C28" s="51"/>
      <c r="D28" s="52"/>
      <c r="E28" s="53"/>
      <c r="F28" s="53"/>
      <c r="G28" s="54">
        <f t="shared" si="0"/>
        <v>0</v>
      </c>
      <c r="H28" s="55"/>
    </row>
    <row r="29" spans="1:8" s="56" customFormat="1" ht="30" customHeight="1">
      <c r="A29" s="50">
        <f t="shared" si="1"/>
        <v>20</v>
      </c>
      <c r="B29" s="51"/>
      <c r="C29" s="51"/>
      <c r="D29" s="52"/>
      <c r="E29" s="53"/>
      <c r="F29" s="53"/>
      <c r="G29" s="54">
        <f t="shared" si="0"/>
        <v>0</v>
      </c>
      <c r="H29" s="55"/>
    </row>
    <row r="30" spans="1:8" s="56" customFormat="1" ht="30" customHeight="1">
      <c r="A30" s="50">
        <f t="shared" si="1"/>
        <v>21</v>
      </c>
      <c r="B30" s="51"/>
      <c r="C30" s="51"/>
      <c r="D30" s="52"/>
      <c r="E30" s="53"/>
      <c r="F30" s="53"/>
      <c r="G30" s="54">
        <f t="shared" si="0"/>
        <v>0</v>
      </c>
      <c r="H30" s="55"/>
    </row>
    <row r="31" spans="1:8" s="56" customFormat="1" ht="30" customHeight="1">
      <c r="A31" s="50"/>
      <c r="B31" s="51"/>
      <c r="C31" s="51"/>
      <c r="D31" s="52"/>
      <c r="E31" s="53"/>
      <c r="F31" s="53"/>
      <c r="G31" s="54">
        <f t="shared" si="0"/>
        <v>0</v>
      </c>
      <c r="H31" s="55"/>
    </row>
    <row r="32" spans="1:8" s="56" customFormat="1" ht="30" customHeight="1">
      <c r="A32" s="50"/>
      <c r="B32" s="51"/>
      <c r="C32" s="51"/>
      <c r="D32" s="52"/>
      <c r="E32" s="53"/>
      <c r="F32" s="53"/>
      <c r="G32" s="54">
        <f t="shared" si="0"/>
        <v>0</v>
      </c>
      <c r="H32" s="55"/>
    </row>
    <row r="33" spans="1:8" s="56" customFormat="1" ht="30" customHeight="1">
      <c r="A33" s="50"/>
      <c r="B33" s="51"/>
      <c r="C33" s="51"/>
      <c r="D33" s="52"/>
      <c r="E33" s="53"/>
      <c r="F33" s="53"/>
      <c r="G33" s="54">
        <f t="shared" si="0"/>
        <v>0</v>
      </c>
      <c r="H33" s="55"/>
    </row>
    <row r="34" spans="1:8" s="56" customFormat="1" ht="30" customHeight="1">
      <c r="A34" s="50"/>
      <c r="B34" s="51"/>
      <c r="C34" s="51"/>
      <c r="D34" s="52"/>
      <c r="E34" s="53"/>
      <c r="F34" s="53"/>
      <c r="G34" s="54">
        <f t="shared" si="0"/>
        <v>0</v>
      </c>
      <c r="H34" s="55"/>
    </row>
    <row r="35" spans="1:8" s="56" customFormat="1" ht="30" customHeight="1">
      <c r="A35" s="50"/>
      <c r="B35" s="51"/>
      <c r="C35" s="51"/>
      <c r="D35" s="52"/>
      <c r="E35" s="53"/>
      <c r="F35" s="53"/>
      <c r="G35" s="54">
        <f t="shared" si="0"/>
        <v>0</v>
      </c>
      <c r="H35" s="55"/>
    </row>
    <row r="36" spans="1:8" s="56" customFormat="1" ht="30" customHeight="1">
      <c r="A36" s="50"/>
      <c r="B36" s="51"/>
      <c r="C36" s="51"/>
      <c r="D36" s="52"/>
      <c r="E36" s="53"/>
      <c r="F36" s="53"/>
      <c r="G36" s="54">
        <f t="shared" si="0"/>
        <v>0</v>
      </c>
      <c r="H36" s="55"/>
    </row>
    <row r="37" spans="1:8" s="56" customFormat="1" ht="30" customHeight="1">
      <c r="A37" s="50"/>
      <c r="B37" s="51"/>
      <c r="C37" s="51"/>
      <c r="D37" s="52"/>
      <c r="E37" s="53"/>
      <c r="F37" s="53"/>
      <c r="G37" s="54">
        <f t="shared" si="0"/>
        <v>0</v>
      </c>
      <c r="H37" s="55"/>
    </row>
    <row r="38" spans="1:8" s="56" customFormat="1" ht="30" customHeight="1">
      <c r="A38" s="50"/>
      <c r="B38" s="51"/>
      <c r="C38" s="51"/>
      <c r="D38" s="52"/>
      <c r="E38" s="53"/>
      <c r="F38" s="53"/>
      <c r="G38" s="54">
        <f t="shared" si="0"/>
        <v>0</v>
      </c>
      <c r="H38" s="55"/>
    </row>
    <row r="39" spans="1:8" s="56" customFormat="1" ht="30" customHeight="1">
      <c r="A39" s="50"/>
      <c r="B39" s="51"/>
      <c r="C39" s="51"/>
      <c r="D39" s="52"/>
      <c r="E39" s="53"/>
      <c r="F39" s="53"/>
      <c r="G39" s="54">
        <f t="shared" si="0"/>
        <v>0</v>
      </c>
      <c r="H39" s="55"/>
    </row>
    <row r="40" spans="1:8" s="56" customFormat="1" ht="30" customHeight="1">
      <c r="A40" s="50"/>
      <c r="B40" s="51"/>
      <c r="C40" s="51"/>
      <c r="D40" s="52"/>
      <c r="E40" s="53"/>
      <c r="F40" s="53"/>
      <c r="G40" s="54">
        <f t="shared" si="0"/>
        <v>0</v>
      </c>
      <c r="H40" s="55"/>
    </row>
    <row r="41" spans="1:8" s="56" customFormat="1" ht="30" customHeight="1">
      <c r="A41" s="50"/>
      <c r="B41" s="51"/>
      <c r="C41" s="51"/>
      <c r="D41" s="52"/>
      <c r="E41" s="53"/>
      <c r="F41" s="53"/>
      <c r="G41" s="54">
        <f aca="true" t="shared" si="2" ref="G41:G72">IF(F41=0,0,1)</f>
        <v>0</v>
      </c>
      <c r="H41" s="55"/>
    </row>
    <row r="42" spans="1:8" s="56" customFormat="1" ht="30" customHeight="1">
      <c r="A42" s="50"/>
      <c r="B42" s="51"/>
      <c r="C42" s="51"/>
      <c r="D42" s="52"/>
      <c r="E42" s="53"/>
      <c r="F42" s="53"/>
      <c r="G42" s="54">
        <f t="shared" si="2"/>
        <v>0</v>
      </c>
      <c r="H42" s="55"/>
    </row>
    <row r="43" spans="1:8" s="56" customFormat="1" ht="30" customHeight="1">
      <c r="A43" s="50"/>
      <c r="B43" s="51"/>
      <c r="C43" s="51"/>
      <c r="D43" s="52"/>
      <c r="E43" s="53"/>
      <c r="F43" s="53"/>
      <c r="G43" s="54">
        <f t="shared" si="2"/>
        <v>0</v>
      </c>
      <c r="H43" s="55"/>
    </row>
    <row r="44" spans="1:8" s="56" customFormat="1" ht="30" customHeight="1">
      <c r="A44" s="50">
        <f aca="true" t="shared" si="3" ref="A44:A75">IF(A43=0,0,A43+1)</f>
        <v>0</v>
      </c>
      <c r="B44" s="53"/>
      <c r="C44" s="53"/>
      <c r="D44" s="57"/>
      <c r="E44" s="53"/>
      <c r="F44" s="53"/>
      <c r="G44" s="54">
        <f t="shared" si="2"/>
        <v>0</v>
      </c>
      <c r="H44" s="55"/>
    </row>
    <row r="45" spans="1:8" s="56" customFormat="1" ht="30" customHeight="1">
      <c r="A45" s="50">
        <f t="shared" si="3"/>
        <v>0</v>
      </c>
      <c r="B45" s="53"/>
      <c r="C45" s="53"/>
      <c r="D45" s="57"/>
      <c r="E45" s="53"/>
      <c r="F45" s="53"/>
      <c r="G45" s="54">
        <f t="shared" si="2"/>
        <v>0</v>
      </c>
      <c r="H45" s="55"/>
    </row>
    <row r="46" spans="1:8" s="56" customFormat="1" ht="30" customHeight="1">
      <c r="A46" s="50">
        <f t="shared" si="3"/>
        <v>0</v>
      </c>
      <c r="B46" s="53"/>
      <c r="C46" s="53"/>
      <c r="D46" s="57"/>
      <c r="E46" s="53"/>
      <c r="F46" s="53"/>
      <c r="G46" s="54">
        <f t="shared" si="2"/>
        <v>0</v>
      </c>
      <c r="H46" s="55"/>
    </row>
    <row r="47" spans="1:8" s="56" customFormat="1" ht="30" customHeight="1">
      <c r="A47" s="50">
        <f t="shared" si="3"/>
        <v>0</v>
      </c>
      <c r="B47" s="53"/>
      <c r="C47" s="53"/>
      <c r="D47" s="57"/>
      <c r="E47" s="53"/>
      <c r="F47" s="53"/>
      <c r="G47" s="54">
        <f t="shared" si="2"/>
        <v>0</v>
      </c>
      <c r="H47" s="55"/>
    </row>
    <row r="48" spans="1:8" s="56" customFormat="1" ht="30" customHeight="1">
      <c r="A48" s="50">
        <f t="shared" si="3"/>
        <v>0</v>
      </c>
      <c r="B48" s="53"/>
      <c r="C48" s="53"/>
      <c r="D48" s="57"/>
      <c r="E48" s="53"/>
      <c r="F48" s="53"/>
      <c r="G48" s="54">
        <f t="shared" si="2"/>
        <v>0</v>
      </c>
      <c r="H48" s="55"/>
    </row>
    <row r="49" spans="1:8" s="56" customFormat="1" ht="30" customHeight="1">
      <c r="A49" s="50">
        <f t="shared" si="3"/>
        <v>0</v>
      </c>
      <c r="B49" s="53"/>
      <c r="C49" s="53"/>
      <c r="D49" s="57"/>
      <c r="E49" s="53"/>
      <c r="F49" s="53"/>
      <c r="G49" s="54">
        <f t="shared" si="2"/>
        <v>0</v>
      </c>
      <c r="H49" s="55"/>
    </row>
    <row r="50" spans="1:8" s="56" customFormat="1" ht="30" customHeight="1">
      <c r="A50" s="50">
        <f t="shared" si="3"/>
        <v>0</v>
      </c>
      <c r="B50" s="53"/>
      <c r="C50" s="53"/>
      <c r="D50" s="57"/>
      <c r="E50" s="53"/>
      <c r="F50" s="53"/>
      <c r="G50" s="54">
        <f t="shared" si="2"/>
        <v>0</v>
      </c>
      <c r="H50" s="55"/>
    </row>
    <row r="51" spans="1:8" s="56" customFormat="1" ht="30" customHeight="1">
      <c r="A51" s="50">
        <f t="shared" si="3"/>
        <v>0</v>
      </c>
      <c r="B51" s="53"/>
      <c r="C51" s="53"/>
      <c r="D51" s="57"/>
      <c r="E51" s="53"/>
      <c r="F51" s="53"/>
      <c r="G51" s="54">
        <f t="shared" si="2"/>
        <v>0</v>
      </c>
      <c r="H51" s="55"/>
    </row>
    <row r="52" spans="1:8" s="56" customFormat="1" ht="30" customHeight="1">
      <c r="A52" s="50">
        <f t="shared" si="3"/>
        <v>0</v>
      </c>
      <c r="B52" s="53"/>
      <c r="C52" s="53"/>
      <c r="D52" s="57"/>
      <c r="E52" s="53"/>
      <c r="F52" s="53"/>
      <c r="G52" s="54">
        <f t="shared" si="2"/>
        <v>0</v>
      </c>
      <c r="H52" s="55"/>
    </row>
    <row r="53" spans="1:8" s="56" customFormat="1" ht="30" customHeight="1">
      <c r="A53" s="50">
        <f t="shared" si="3"/>
        <v>0</v>
      </c>
      <c r="B53" s="53"/>
      <c r="C53" s="53"/>
      <c r="D53" s="57"/>
      <c r="E53" s="53"/>
      <c r="F53" s="53"/>
      <c r="G53" s="54">
        <f t="shared" si="2"/>
        <v>0</v>
      </c>
      <c r="H53" s="55"/>
    </row>
    <row r="54" spans="1:8" s="56" customFormat="1" ht="30" customHeight="1">
      <c r="A54" s="50">
        <f t="shared" si="3"/>
        <v>0</v>
      </c>
      <c r="B54" s="53"/>
      <c r="C54" s="53"/>
      <c r="D54" s="57"/>
      <c r="E54" s="53"/>
      <c r="F54" s="53"/>
      <c r="G54" s="54">
        <f t="shared" si="2"/>
        <v>0</v>
      </c>
      <c r="H54" s="55"/>
    </row>
    <row r="55" spans="1:8" s="56" customFormat="1" ht="30" customHeight="1">
      <c r="A55" s="50">
        <f t="shared" si="3"/>
        <v>0</v>
      </c>
      <c r="B55" s="53"/>
      <c r="C55" s="53"/>
      <c r="D55" s="57"/>
      <c r="E55" s="53"/>
      <c r="F55" s="53"/>
      <c r="G55" s="54">
        <f t="shared" si="2"/>
        <v>0</v>
      </c>
      <c r="H55" s="55"/>
    </row>
    <row r="56" spans="1:8" s="56" customFormat="1" ht="30" customHeight="1">
      <c r="A56" s="50">
        <f t="shared" si="3"/>
        <v>0</v>
      </c>
      <c r="B56" s="53"/>
      <c r="C56" s="53"/>
      <c r="D56" s="57"/>
      <c r="E56" s="53"/>
      <c r="F56" s="53"/>
      <c r="G56" s="54">
        <f t="shared" si="2"/>
        <v>0</v>
      </c>
      <c r="H56" s="55"/>
    </row>
    <row r="57" spans="1:8" s="56" customFormat="1" ht="30" customHeight="1">
      <c r="A57" s="50">
        <f t="shared" si="3"/>
        <v>0</v>
      </c>
      <c r="B57" s="53"/>
      <c r="C57" s="53"/>
      <c r="D57" s="57"/>
      <c r="E57" s="53"/>
      <c r="F57" s="53"/>
      <c r="G57" s="54">
        <f t="shared" si="2"/>
        <v>0</v>
      </c>
      <c r="H57" s="55"/>
    </row>
    <row r="58" spans="1:8" s="56" customFormat="1" ht="30" customHeight="1">
      <c r="A58" s="50">
        <f t="shared" si="3"/>
        <v>0</v>
      </c>
      <c r="B58" s="53"/>
      <c r="C58" s="53"/>
      <c r="D58" s="57"/>
      <c r="E58" s="53"/>
      <c r="F58" s="53"/>
      <c r="G58" s="54">
        <f t="shared" si="2"/>
        <v>0</v>
      </c>
      <c r="H58" s="55"/>
    </row>
    <row r="59" spans="1:8" ht="30" customHeight="1">
      <c r="A59" s="50">
        <f t="shared" si="3"/>
        <v>0</v>
      </c>
      <c r="B59" s="53"/>
      <c r="C59" s="53"/>
      <c r="D59" s="57"/>
      <c r="E59" s="53"/>
      <c r="F59" s="53"/>
      <c r="G59" s="54">
        <f t="shared" si="2"/>
        <v>0</v>
      </c>
      <c r="H59" s="55"/>
    </row>
    <row r="60" spans="1:8" ht="30" customHeight="1">
      <c r="A60" s="50">
        <f t="shared" si="3"/>
        <v>0</v>
      </c>
      <c r="B60" s="53"/>
      <c r="C60" s="53"/>
      <c r="D60" s="57"/>
      <c r="E60" s="53"/>
      <c r="F60" s="53"/>
      <c r="G60" s="54">
        <f t="shared" si="2"/>
        <v>0</v>
      </c>
      <c r="H60" s="55"/>
    </row>
    <row r="61" spans="1:8" ht="30" customHeight="1">
      <c r="A61" s="50">
        <f t="shared" si="3"/>
        <v>0</v>
      </c>
      <c r="B61" s="53"/>
      <c r="C61" s="53"/>
      <c r="D61" s="57"/>
      <c r="E61" s="53"/>
      <c r="F61" s="53"/>
      <c r="G61" s="54">
        <f t="shared" si="2"/>
        <v>0</v>
      </c>
      <c r="H61" s="55"/>
    </row>
    <row r="62" spans="1:8" ht="30" customHeight="1">
      <c r="A62" s="50">
        <f t="shared" si="3"/>
        <v>0</v>
      </c>
      <c r="B62" s="53"/>
      <c r="C62" s="53"/>
      <c r="D62" s="57"/>
      <c r="E62" s="53"/>
      <c r="F62" s="53"/>
      <c r="G62" s="54">
        <f t="shared" si="2"/>
        <v>0</v>
      </c>
      <c r="H62" s="55"/>
    </row>
    <row r="63" spans="1:8" ht="30" customHeight="1">
      <c r="A63" s="50">
        <f t="shared" si="3"/>
        <v>0</v>
      </c>
      <c r="B63" s="53"/>
      <c r="C63" s="53"/>
      <c r="D63" s="57"/>
      <c r="E63" s="53"/>
      <c r="F63" s="53"/>
      <c r="G63" s="54">
        <f t="shared" si="2"/>
        <v>0</v>
      </c>
      <c r="H63" s="55"/>
    </row>
    <row r="64" spans="1:8" ht="30" customHeight="1">
      <c r="A64" s="50">
        <f t="shared" si="3"/>
        <v>0</v>
      </c>
      <c r="B64" s="53"/>
      <c r="C64" s="53"/>
      <c r="D64" s="57"/>
      <c r="E64" s="53"/>
      <c r="F64" s="53"/>
      <c r="G64" s="54">
        <f t="shared" si="2"/>
        <v>0</v>
      </c>
      <c r="H64" s="55"/>
    </row>
    <row r="65" spans="1:8" ht="30" customHeight="1">
      <c r="A65" s="50">
        <f t="shared" si="3"/>
        <v>0</v>
      </c>
      <c r="B65" s="53"/>
      <c r="C65" s="53"/>
      <c r="D65" s="57"/>
      <c r="E65" s="53"/>
      <c r="F65" s="53"/>
      <c r="G65" s="54">
        <f t="shared" si="2"/>
        <v>0</v>
      </c>
      <c r="H65" s="55"/>
    </row>
    <row r="66" spans="1:8" ht="30" customHeight="1">
      <c r="A66" s="50">
        <f t="shared" si="3"/>
        <v>0</v>
      </c>
      <c r="B66" s="53"/>
      <c r="C66" s="53"/>
      <c r="D66" s="57"/>
      <c r="E66" s="53"/>
      <c r="F66" s="53"/>
      <c r="G66" s="54">
        <f t="shared" si="2"/>
        <v>0</v>
      </c>
      <c r="H66" s="55"/>
    </row>
    <row r="67" spans="1:8" ht="30" customHeight="1">
      <c r="A67" s="50">
        <f t="shared" si="3"/>
        <v>0</v>
      </c>
      <c r="B67" s="53"/>
      <c r="C67" s="53"/>
      <c r="D67" s="57"/>
      <c r="E67" s="53"/>
      <c r="F67" s="53"/>
      <c r="G67" s="54">
        <f t="shared" si="2"/>
        <v>0</v>
      </c>
      <c r="H67" s="55"/>
    </row>
    <row r="68" spans="1:8" ht="30" customHeight="1">
      <c r="A68" s="50">
        <f t="shared" si="3"/>
        <v>0</v>
      </c>
      <c r="B68" s="53"/>
      <c r="C68" s="53"/>
      <c r="D68" s="57"/>
      <c r="E68" s="53"/>
      <c r="F68" s="53"/>
      <c r="G68" s="54">
        <f t="shared" si="2"/>
        <v>0</v>
      </c>
      <c r="H68" s="55"/>
    </row>
    <row r="69" spans="1:8" ht="30" customHeight="1">
      <c r="A69" s="50">
        <f t="shared" si="3"/>
        <v>0</v>
      </c>
      <c r="B69" s="53"/>
      <c r="C69" s="53"/>
      <c r="D69" s="57"/>
      <c r="E69" s="53"/>
      <c r="F69" s="53"/>
      <c r="G69" s="54">
        <f t="shared" si="2"/>
        <v>0</v>
      </c>
      <c r="H69" s="55"/>
    </row>
    <row r="70" spans="1:8" ht="30" customHeight="1">
      <c r="A70" s="50">
        <f t="shared" si="3"/>
        <v>0</v>
      </c>
      <c r="B70" s="53"/>
      <c r="C70" s="53"/>
      <c r="D70" s="57"/>
      <c r="E70" s="53"/>
      <c r="F70" s="53"/>
      <c r="G70" s="54">
        <f t="shared" si="2"/>
        <v>0</v>
      </c>
      <c r="H70" s="55"/>
    </row>
    <row r="71" spans="1:8" ht="30" customHeight="1">
      <c r="A71" s="50">
        <f t="shared" si="3"/>
        <v>0</v>
      </c>
      <c r="B71" s="53"/>
      <c r="C71" s="53"/>
      <c r="D71" s="57"/>
      <c r="E71" s="53"/>
      <c r="F71" s="53"/>
      <c r="G71" s="54">
        <f t="shared" si="2"/>
        <v>0</v>
      </c>
      <c r="H71" s="55"/>
    </row>
    <row r="72" spans="1:8" ht="30" customHeight="1">
      <c r="A72" s="50">
        <f t="shared" si="3"/>
        <v>0</v>
      </c>
      <c r="B72" s="53"/>
      <c r="C72" s="53"/>
      <c r="D72" s="57"/>
      <c r="E72" s="53"/>
      <c r="F72" s="53"/>
      <c r="G72" s="54">
        <f t="shared" si="2"/>
        <v>0</v>
      </c>
      <c r="H72" s="55"/>
    </row>
    <row r="73" spans="1:8" ht="30" customHeight="1">
      <c r="A73" s="50">
        <f t="shared" si="3"/>
        <v>0</v>
      </c>
      <c r="B73" s="53"/>
      <c r="C73" s="53"/>
      <c r="D73" s="57"/>
      <c r="E73" s="53"/>
      <c r="F73" s="53"/>
      <c r="G73" s="54">
        <f aca="true" t="shared" si="4" ref="G73:G104">IF(F73=0,0,1)</f>
        <v>0</v>
      </c>
      <c r="H73" s="55"/>
    </row>
    <row r="74" spans="1:8" ht="30" customHeight="1">
      <c r="A74" s="50">
        <f t="shared" si="3"/>
        <v>0</v>
      </c>
      <c r="B74" s="53"/>
      <c r="C74" s="53"/>
      <c r="D74" s="57"/>
      <c r="E74" s="53"/>
      <c r="F74" s="53"/>
      <c r="G74" s="54">
        <f t="shared" si="4"/>
        <v>0</v>
      </c>
      <c r="H74" s="55"/>
    </row>
    <row r="75" spans="1:8" ht="30" customHeight="1">
      <c r="A75" s="50">
        <f t="shared" si="3"/>
        <v>0</v>
      </c>
      <c r="B75" s="53"/>
      <c r="C75" s="53"/>
      <c r="D75" s="57"/>
      <c r="E75" s="53"/>
      <c r="F75" s="53"/>
      <c r="G75" s="54">
        <f t="shared" si="4"/>
        <v>0</v>
      </c>
      <c r="H75" s="55"/>
    </row>
    <row r="76" spans="1:8" ht="30" customHeight="1">
      <c r="A76" s="50">
        <f aca="true" t="shared" si="5" ref="A76:A108">IF(A75=0,0,A75+1)</f>
        <v>0</v>
      </c>
      <c r="B76" s="53"/>
      <c r="C76" s="53"/>
      <c r="D76" s="57"/>
      <c r="E76" s="53"/>
      <c r="F76" s="53"/>
      <c r="G76" s="54">
        <f t="shared" si="4"/>
        <v>0</v>
      </c>
      <c r="H76" s="55"/>
    </row>
    <row r="77" spans="1:8" ht="30" customHeight="1">
      <c r="A77" s="50">
        <f t="shared" si="5"/>
        <v>0</v>
      </c>
      <c r="B77" s="53"/>
      <c r="C77" s="53"/>
      <c r="D77" s="57"/>
      <c r="E77" s="53"/>
      <c r="F77" s="53"/>
      <c r="G77" s="54">
        <f t="shared" si="4"/>
        <v>0</v>
      </c>
      <c r="H77" s="55"/>
    </row>
    <row r="78" spans="1:8" ht="30" customHeight="1">
      <c r="A78" s="50">
        <f t="shared" si="5"/>
        <v>0</v>
      </c>
      <c r="B78" s="53"/>
      <c r="C78" s="53"/>
      <c r="D78" s="57"/>
      <c r="E78" s="53"/>
      <c r="F78" s="53"/>
      <c r="G78" s="54">
        <f t="shared" si="4"/>
        <v>0</v>
      </c>
      <c r="H78" s="55"/>
    </row>
    <row r="79" spans="1:8" ht="30" customHeight="1">
      <c r="A79" s="50">
        <f t="shared" si="5"/>
        <v>0</v>
      </c>
      <c r="B79" s="53"/>
      <c r="C79" s="53"/>
      <c r="D79" s="57"/>
      <c r="E79" s="53"/>
      <c r="F79" s="53"/>
      <c r="G79" s="54">
        <f t="shared" si="4"/>
        <v>0</v>
      </c>
      <c r="H79" s="55"/>
    </row>
    <row r="80" spans="1:8" ht="30" customHeight="1">
      <c r="A80" s="50">
        <f t="shared" si="5"/>
        <v>0</v>
      </c>
      <c r="B80" s="53"/>
      <c r="C80" s="53"/>
      <c r="D80" s="57"/>
      <c r="E80" s="53"/>
      <c r="F80" s="53"/>
      <c r="G80" s="54">
        <f t="shared" si="4"/>
        <v>0</v>
      </c>
      <c r="H80" s="55"/>
    </row>
    <row r="81" spans="1:8" ht="30" customHeight="1">
      <c r="A81" s="50">
        <f t="shared" si="5"/>
        <v>0</v>
      </c>
      <c r="B81" s="53"/>
      <c r="C81" s="53"/>
      <c r="D81" s="57"/>
      <c r="E81" s="53"/>
      <c r="F81" s="53"/>
      <c r="G81" s="54">
        <f t="shared" si="4"/>
        <v>0</v>
      </c>
      <c r="H81" s="55"/>
    </row>
    <row r="82" spans="1:8" ht="30" customHeight="1">
      <c r="A82" s="50">
        <f t="shared" si="5"/>
        <v>0</v>
      </c>
      <c r="B82" s="53"/>
      <c r="C82" s="53"/>
      <c r="D82" s="57"/>
      <c r="E82" s="53"/>
      <c r="F82" s="53"/>
      <c r="G82" s="54">
        <f t="shared" si="4"/>
        <v>0</v>
      </c>
      <c r="H82" s="55"/>
    </row>
    <row r="83" spans="1:8" ht="30" customHeight="1">
      <c r="A83" s="50">
        <f t="shared" si="5"/>
        <v>0</v>
      </c>
      <c r="B83" s="53"/>
      <c r="C83" s="53"/>
      <c r="D83" s="57"/>
      <c r="E83" s="53"/>
      <c r="F83" s="53"/>
      <c r="G83" s="54">
        <f t="shared" si="4"/>
        <v>0</v>
      </c>
      <c r="H83" s="55"/>
    </row>
    <row r="84" spans="1:8" ht="30" customHeight="1">
      <c r="A84" s="50">
        <f t="shared" si="5"/>
        <v>0</v>
      </c>
      <c r="B84" s="53"/>
      <c r="C84" s="53"/>
      <c r="D84" s="57"/>
      <c r="E84" s="53"/>
      <c r="F84" s="53"/>
      <c r="G84" s="54">
        <f t="shared" si="4"/>
        <v>0</v>
      </c>
      <c r="H84" s="55"/>
    </row>
    <row r="85" spans="1:8" ht="30" customHeight="1">
      <c r="A85" s="50">
        <f t="shared" si="5"/>
        <v>0</v>
      </c>
      <c r="B85" s="53"/>
      <c r="C85" s="53"/>
      <c r="D85" s="57"/>
      <c r="E85" s="53"/>
      <c r="F85" s="53"/>
      <c r="G85" s="54">
        <f t="shared" si="4"/>
        <v>0</v>
      </c>
      <c r="H85" s="55"/>
    </row>
    <row r="86" spans="1:8" ht="30" customHeight="1">
      <c r="A86" s="50">
        <f t="shared" si="5"/>
        <v>0</v>
      </c>
      <c r="B86" s="53"/>
      <c r="C86" s="53"/>
      <c r="D86" s="57"/>
      <c r="E86" s="53"/>
      <c r="F86" s="53"/>
      <c r="G86" s="54">
        <f t="shared" si="4"/>
        <v>0</v>
      </c>
      <c r="H86" s="55"/>
    </row>
    <row r="87" spans="1:8" ht="30" customHeight="1">
      <c r="A87" s="50">
        <f t="shared" si="5"/>
        <v>0</v>
      </c>
      <c r="B87" s="53"/>
      <c r="C87" s="53"/>
      <c r="D87" s="57"/>
      <c r="E87" s="53"/>
      <c r="F87" s="53"/>
      <c r="G87" s="54">
        <f t="shared" si="4"/>
        <v>0</v>
      </c>
      <c r="H87" s="55"/>
    </row>
    <row r="88" spans="1:8" ht="30" customHeight="1">
      <c r="A88" s="50">
        <f t="shared" si="5"/>
        <v>0</v>
      </c>
      <c r="B88" s="53"/>
      <c r="C88" s="53"/>
      <c r="D88" s="57"/>
      <c r="E88" s="53"/>
      <c r="F88" s="53"/>
      <c r="G88" s="54">
        <f t="shared" si="4"/>
        <v>0</v>
      </c>
      <c r="H88" s="55"/>
    </row>
    <row r="89" spans="1:8" ht="30" customHeight="1">
      <c r="A89" s="50">
        <f t="shared" si="5"/>
        <v>0</v>
      </c>
      <c r="B89" s="53"/>
      <c r="C89" s="53"/>
      <c r="D89" s="57"/>
      <c r="E89" s="53"/>
      <c r="F89" s="53"/>
      <c r="G89" s="54">
        <f t="shared" si="4"/>
        <v>0</v>
      </c>
      <c r="H89" s="55"/>
    </row>
    <row r="90" spans="1:8" ht="30" customHeight="1">
      <c r="A90" s="50">
        <f t="shared" si="5"/>
        <v>0</v>
      </c>
      <c r="B90" s="53"/>
      <c r="C90" s="53"/>
      <c r="D90" s="57"/>
      <c r="E90" s="53"/>
      <c r="F90" s="53"/>
      <c r="G90" s="54">
        <f t="shared" si="4"/>
        <v>0</v>
      </c>
      <c r="H90" s="55"/>
    </row>
    <row r="91" spans="1:8" ht="30" customHeight="1">
      <c r="A91" s="50">
        <f t="shared" si="5"/>
        <v>0</v>
      </c>
      <c r="B91" s="53"/>
      <c r="C91" s="53"/>
      <c r="D91" s="57"/>
      <c r="E91" s="53"/>
      <c r="F91" s="53"/>
      <c r="G91" s="54">
        <f t="shared" si="4"/>
        <v>0</v>
      </c>
      <c r="H91" s="55"/>
    </row>
    <row r="92" spans="1:8" ht="30" customHeight="1">
      <c r="A92" s="50">
        <f t="shared" si="5"/>
        <v>0</v>
      </c>
      <c r="B92" s="53"/>
      <c r="C92" s="53"/>
      <c r="D92" s="57"/>
      <c r="E92" s="53"/>
      <c r="F92" s="53"/>
      <c r="G92" s="54">
        <f t="shared" si="4"/>
        <v>0</v>
      </c>
      <c r="H92" s="55"/>
    </row>
    <row r="93" spans="1:8" ht="30" customHeight="1">
      <c r="A93" s="50">
        <f t="shared" si="5"/>
        <v>0</v>
      </c>
      <c r="B93" s="53"/>
      <c r="C93" s="53"/>
      <c r="D93" s="57"/>
      <c r="E93" s="53"/>
      <c r="F93" s="53"/>
      <c r="G93" s="54">
        <f t="shared" si="4"/>
        <v>0</v>
      </c>
      <c r="H93" s="55"/>
    </row>
    <row r="94" spans="1:8" ht="30" customHeight="1">
      <c r="A94" s="50">
        <f t="shared" si="5"/>
        <v>0</v>
      </c>
      <c r="B94" s="53"/>
      <c r="C94" s="53"/>
      <c r="D94" s="57"/>
      <c r="E94" s="53"/>
      <c r="F94" s="53"/>
      <c r="G94" s="54">
        <f t="shared" si="4"/>
        <v>0</v>
      </c>
      <c r="H94" s="55"/>
    </row>
    <row r="95" spans="1:8" ht="30" customHeight="1">
      <c r="A95" s="50">
        <f t="shared" si="5"/>
        <v>0</v>
      </c>
      <c r="B95" s="53"/>
      <c r="C95" s="53"/>
      <c r="D95" s="57"/>
      <c r="E95" s="53"/>
      <c r="F95" s="53"/>
      <c r="G95" s="54">
        <f t="shared" si="4"/>
        <v>0</v>
      </c>
      <c r="H95" s="55"/>
    </row>
    <row r="96" spans="1:8" ht="30" customHeight="1">
      <c r="A96" s="50">
        <f t="shared" si="5"/>
        <v>0</v>
      </c>
      <c r="B96" s="53"/>
      <c r="C96" s="53"/>
      <c r="D96" s="57"/>
      <c r="E96" s="53"/>
      <c r="F96" s="53"/>
      <c r="G96" s="54">
        <f t="shared" si="4"/>
        <v>0</v>
      </c>
      <c r="H96" s="55"/>
    </row>
    <row r="97" spans="1:8" ht="30" customHeight="1">
      <c r="A97" s="50">
        <f t="shared" si="5"/>
        <v>0</v>
      </c>
      <c r="B97" s="53"/>
      <c r="C97" s="53"/>
      <c r="D97" s="57"/>
      <c r="E97" s="53"/>
      <c r="F97" s="53"/>
      <c r="G97" s="54">
        <f t="shared" si="4"/>
        <v>0</v>
      </c>
      <c r="H97" s="55"/>
    </row>
    <row r="98" spans="1:8" ht="30" customHeight="1">
      <c r="A98" s="50">
        <f t="shared" si="5"/>
        <v>0</v>
      </c>
      <c r="B98" s="53"/>
      <c r="C98" s="53"/>
      <c r="D98" s="57"/>
      <c r="E98" s="53"/>
      <c r="F98" s="53"/>
      <c r="G98" s="54">
        <f t="shared" si="4"/>
        <v>0</v>
      </c>
      <c r="H98" s="55"/>
    </row>
    <row r="99" spans="1:8" ht="30" customHeight="1">
      <c r="A99" s="50">
        <f t="shared" si="5"/>
        <v>0</v>
      </c>
      <c r="B99" s="53"/>
      <c r="C99" s="53"/>
      <c r="D99" s="57"/>
      <c r="E99" s="53"/>
      <c r="F99" s="53"/>
      <c r="G99" s="54">
        <f t="shared" si="4"/>
        <v>0</v>
      </c>
      <c r="H99" s="55"/>
    </row>
    <row r="100" spans="1:8" ht="30" customHeight="1">
      <c r="A100" s="50">
        <f t="shared" si="5"/>
        <v>0</v>
      </c>
      <c r="B100" s="53"/>
      <c r="C100" s="53"/>
      <c r="D100" s="57"/>
      <c r="E100" s="53"/>
      <c r="F100" s="53"/>
      <c r="G100" s="54">
        <f t="shared" si="4"/>
        <v>0</v>
      </c>
      <c r="H100" s="55"/>
    </row>
    <row r="101" spans="1:8" ht="30" customHeight="1">
      <c r="A101" s="50">
        <f t="shared" si="5"/>
        <v>0</v>
      </c>
      <c r="B101" s="53"/>
      <c r="C101" s="53"/>
      <c r="D101" s="57"/>
      <c r="E101" s="53"/>
      <c r="F101" s="53"/>
      <c r="G101" s="54">
        <f t="shared" si="4"/>
        <v>0</v>
      </c>
      <c r="H101" s="55"/>
    </row>
    <row r="102" spans="1:8" ht="30" customHeight="1">
      <c r="A102" s="50">
        <f t="shared" si="5"/>
        <v>0</v>
      </c>
      <c r="B102" s="53"/>
      <c r="C102" s="53"/>
      <c r="D102" s="57"/>
      <c r="E102" s="53"/>
      <c r="F102" s="53"/>
      <c r="G102" s="54">
        <f t="shared" si="4"/>
        <v>0</v>
      </c>
      <c r="H102" s="55"/>
    </row>
    <row r="103" spans="1:8" ht="30" customHeight="1">
      <c r="A103" s="50">
        <f t="shared" si="5"/>
        <v>0</v>
      </c>
      <c r="B103" s="53"/>
      <c r="C103" s="53"/>
      <c r="D103" s="57"/>
      <c r="E103" s="53"/>
      <c r="F103" s="53"/>
      <c r="G103" s="54">
        <f t="shared" si="4"/>
        <v>0</v>
      </c>
      <c r="H103" s="55"/>
    </row>
    <row r="104" spans="1:8" ht="30" customHeight="1">
      <c r="A104" s="50">
        <f t="shared" si="5"/>
        <v>0</v>
      </c>
      <c r="B104" s="53"/>
      <c r="C104" s="53"/>
      <c r="D104" s="57"/>
      <c r="E104" s="53"/>
      <c r="F104" s="53"/>
      <c r="G104" s="54">
        <f t="shared" si="4"/>
        <v>0</v>
      </c>
      <c r="H104" s="55"/>
    </row>
    <row r="105" spans="1:8" ht="30" customHeight="1">
      <c r="A105" s="50">
        <f t="shared" si="5"/>
        <v>0</v>
      </c>
      <c r="B105" s="53"/>
      <c r="C105" s="53"/>
      <c r="D105" s="57"/>
      <c r="E105" s="53"/>
      <c r="F105" s="53"/>
      <c r="G105" s="54">
        <f>IF(F105=0,0,1)</f>
        <v>0</v>
      </c>
      <c r="H105" s="55"/>
    </row>
    <row r="106" spans="1:8" ht="30" customHeight="1">
      <c r="A106" s="50">
        <f t="shared" si="5"/>
        <v>0</v>
      </c>
      <c r="B106" s="53"/>
      <c r="C106" s="53"/>
      <c r="D106" s="57"/>
      <c r="E106" s="53"/>
      <c r="F106" s="53"/>
      <c r="G106" s="54">
        <f>IF(F106=0,0,1)</f>
        <v>0</v>
      </c>
      <c r="H106" s="55"/>
    </row>
    <row r="107" spans="1:8" ht="30" customHeight="1">
      <c r="A107" s="50">
        <f t="shared" si="5"/>
        <v>0</v>
      </c>
      <c r="B107" s="53"/>
      <c r="C107" s="53"/>
      <c r="D107" s="57"/>
      <c r="E107" s="53"/>
      <c r="F107" s="53"/>
      <c r="G107" s="54">
        <f>IF(F107=0,0,1)</f>
        <v>0</v>
      </c>
      <c r="H107" s="55"/>
    </row>
    <row r="108" spans="1:8" ht="30" customHeight="1">
      <c r="A108" s="50">
        <f t="shared" si="5"/>
        <v>0</v>
      </c>
      <c r="B108" s="53"/>
      <c r="C108" s="53"/>
      <c r="D108" s="57"/>
      <c r="E108" s="53"/>
      <c r="F108" s="53"/>
      <c r="G108" s="54">
        <f>IF(F108=0,0,1)</f>
        <v>0</v>
      </c>
      <c r="H108" s="55"/>
    </row>
    <row r="109" spans="1:8" ht="15" customHeight="1">
      <c r="A109" s="58"/>
      <c r="B109" s="59"/>
      <c r="C109" s="60"/>
      <c r="D109" s="61"/>
      <c r="E109" s="60"/>
      <c r="F109" s="62"/>
      <c r="G109" s="63"/>
      <c r="H109" s="55"/>
    </row>
    <row r="110" spans="1:8" ht="15" customHeight="1">
      <c r="A110" s="58"/>
      <c r="B110" s="59"/>
      <c r="C110" s="60"/>
      <c r="D110" s="61"/>
      <c r="E110" s="60"/>
      <c r="F110" s="62"/>
      <c r="G110" s="63"/>
      <c r="H110" s="55"/>
    </row>
    <row r="111" spans="1:8" ht="15" customHeight="1">
      <c r="A111" s="58"/>
      <c r="B111" s="59"/>
      <c r="C111" s="60"/>
      <c r="D111" s="61"/>
      <c r="E111" s="60"/>
      <c r="F111" s="62"/>
      <c r="G111" s="63"/>
      <c r="H111" s="55"/>
    </row>
    <row r="112" spans="1:8" ht="15" customHeight="1">
      <c r="A112" s="58"/>
      <c r="B112" s="59"/>
      <c r="C112" s="60"/>
      <c r="D112" s="61"/>
      <c r="E112" s="60"/>
      <c r="F112" s="62"/>
      <c r="G112" s="63"/>
      <c r="H112" s="55"/>
    </row>
    <row r="113" spans="1:12" ht="12.75">
      <c r="A113" s="64"/>
      <c r="B113" s="65"/>
      <c r="C113" s="66"/>
      <c r="D113" s="67"/>
      <c r="E113" s="66"/>
      <c r="F113" s="68"/>
      <c r="G113" s="69"/>
      <c r="H113" s="70"/>
      <c r="I113" s="64"/>
      <c r="J113" s="71"/>
      <c r="K113" s="72"/>
      <c r="L113" s="72"/>
    </row>
    <row r="114" spans="7:12" ht="12.75">
      <c r="G114" s="73"/>
      <c r="H114" s="70"/>
      <c r="I114" s="64"/>
      <c r="J114" s="71"/>
      <c r="K114" s="72"/>
      <c r="L114" s="72"/>
    </row>
    <row r="115" spans="7:12" ht="12.75">
      <c r="G115" s="74"/>
      <c r="H115" s="70"/>
      <c r="I115" s="64"/>
      <c r="J115" s="71"/>
      <c r="K115" s="72"/>
      <c r="L115" s="72"/>
    </row>
    <row r="116" spans="7:12" ht="12.75">
      <c r="G116" s="74"/>
      <c r="H116" s="70"/>
      <c r="I116" s="64"/>
      <c r="J116" s="71"/>
      <c r="K116" s="72"/>
      <c r="L116" s="72"/>
    </row>
    <row r="117" spans="7:12" ht="12.75">
      <c r="G117" s="35"/>
      <c r="H117" s="70"/>
      <c r="I117" s="64"/>
      <c r="J117" s="71"/>
      <c r="K117" s="72"/>
      <c r="L117" s="72"/>
    </row>
    <row r="118" spans="7:12" ht="15.75" customHeight="1">
      <c r="G118" s="75"/>
      <c r="H118" s="70"/>
      <c r="I118" s="64"/>
      <c r="J118" s="71"/>
      <c r="K118" s="72"/>
      <c r="L118" s="72"/>
    </row>
    <row r="119" spans="7:12" ht="12.75">
      <c r="G119" s="69"/>
      <c r="H119" s="70"/>
      <c r="I119" s="64"/>
      <c r="J119" s="71"/>
      <c r="K119" s="72"/>
      <c r="L119" s="72"/>
    </row>
    <row r="120" spans="7:12" ht="12.75">
      <c r="G120" s="69"/>
      <c r="H120" s="70"/>
      <c r="I120" s="64"/>
      <c r="J120" s="71"/>
      <c r="K120" s="72"/>
      <c r="L120" s="72"/>
    </row>
    <row r="121" spans="7:12" ht="12.75">
      <c r="G121" s="69"/>
      <c r="H121" s="70"/>
      <c r="I121" s="64"/>
      <c r="J121" s="71"/>
      <c r="K121" s="72"/>
      <c r="L121" s="72"/>
    </row>
    <row r="122" spans="7:12" ht="12.75">
      <c r="G122" s="69"/>
      <c r="H122" s="70"/>
      <c r="I122" s="64"/>
      <c r="J122" s="71"/>
      <c r="K122" s="72"/>
      <c r="L122" s="72"/>
    </row>
    <row r="123" spans="7:12" ht="12.75">
      <c r="G123" s="69"/>
      <c r="H123" s="70"/>
      <c r="I123" s="64"/>
      <c r="J123" s="71"/>
      <c r="K123" s="72"/>
      <c r="L123" s="72"/>
    </row>
    <row r="124" spans="7:12" ht="12.75">
      <c r="G124" s="69"/>
      <c r="H124" s="70"/>
      <c r="I124" s="64"/>
      <c r="J124" s="71"/>
      <c r="K124" s="72"/>
      <c r="L124" s="72"/>
    </row>
    <row r="125" spans="7:12" ht="12.75">
      <c r="G125" s="69"/>
      <c r="H125" s="70"/>
      <c r="I125" s="64"/>
      <c r="J125" s="71"/>
      <c r="K125" s="72"/>
      <c r="L125" s="72"/>
    </row>
    <row r="126" spans="7:12" ht="12.75">
      <c r="G126" s="69"/>
      <c r="H126" s="70"/>
      <c r="I126" s="64"/>
      <c r="J126" s="71"/>
      <c r="K126" s="72"/>
      <c r="L126" s="72"/>
    </row>
    <row r="127" spans="7:12" ht="12.75">
      <c r="G127" s="69"/>
      <c r="H127" s="70"/>
      <c r="I127" s="64"/>
      <c r="J127" s="71"/>
      <c r="K127" s="72"/>
      <c r="L127" s="72"/>
    </row>
    <row r="128" spans="7:12" ht="12.75">
      <c r="G128" s="69"/>
      <c r="H128" s="70"/>
      <c r="I128" s="64"/>
      <c r="J128" s="71"/>
      <c r="K128" s="72"/>
      <c r="L128" s="72"/>
    </row>
    <row r="129" spans="7:12" ht="12.75">
      <c r="G129" s="69"/>
      <c r="H129" s="70"/>
      <c r="I129" s="64"/>
      <c r="J129" s="71"/>
      <c r="K129" s="72"/>
      <c r="L129" s="72"/>
    </row>
    <row r="130" spans="7:12" ht="12.75">
      <c r="G130" s="69"/>
      <c r="H130" s="70"/>
      <c r="I130" s="64"/>
      <c r="J130" s="71"/>
      <c r="K130" s="72"/>
      <c r="L130" s="72"/>
    </row>
    <row r="131" spans="7:12" ht="12.75">
      <c r="G131" s="69"/>
      <c r="H131" s="70"/>
      <c r="I131" s="64"/>
      <c r="J131" s="71"/>
      <c r="K131" s="72"/>
      <c r="L131" s="72"/>
    </row>
    <row r="132" spans="7:12" ht="12.75">
      <c r="G132" s="69"/>
      <c r="H132" s="70"/>
      <c r="I132" s="64"/>
      <c r="J132" s="71"/>
      <c r="K132" s="72"/>
      <c r="L132" s="72"/>
    </row>
    <row r="133" spans="7:12" ht="12.75">
      <c r="G133" s="69"/>
      <c r="H133" s="70"/>
      <c r="I133" s="64"/>
      <c r="J133" s="71"/>
      <c r="K133" s="72"/>
      <c r="L133" s="72"/>
    </row>
    <row r="134" spans="7:12" ht="12.75">
      <c r="G134" s="69"/>
      <c r="H134" s="70"/>
      <c r="I134" s="64"/>
      <c r="J134" s="71"/>
      <c r="K134" s="72"/>
      <c r="L134" s="72"/>
    </row>
    <row r="135" spans="7:12" ht="12.75">
      <c r="G135" s="69"/>
      <c r="H135" s="70"/>
      <c r="I135" s="64"/>
      <c r="J135" s="71"/>
      <c r="K135" s="72"/>
      <c r="L135" s="72"/>
    </row>
    <row r="136" spans="7:12" ht="12.75">
      <c r="G136" s="69"/>
      <c r="H136" s="70"/>
      <c r="I136" s="64"/>
      <c r="J136" s="71"/>
      <c r="K136" s="72"/>
      <c r="L136" s="72"/>
    </row>
    <row r="137" spans="7:12" ht="12.75">
      <c r="G137" s="69"/>
      <c r="H137" s="70"/>
      <c r="I137" s="64"/>
      <c r="J137" s="71"/>
      <c r="K137" s="72"/>
      <c r="L137" s="72"/>
    </row>
    <row r="138" spans="7:12" ht="12.75">
      <c r="G138" s="69"/>
      <c r="H138" s="70"/>
      <c r="I138" s="64"/>
      <c r="J138" s="71"/>
      <c r="K138" s="72"/>
      <c r="L138" s="72"/>
    </row>
    <row r="139" spans="7:12" ht="12.75">
      <c r="G139" s="69"/>
      <c r="H139" s="70"/>
      <c r="I139" s="64"/>
      <c r="J139" s="71"/>
      <c r="K139" s="72"/>
      <c r="L139" s="72"/>
    </row>
    <row r="140" spans="7:12" ht="12.75">
      <c r="G140" s="69"/>
      <c r="H140" s="70"/>
      <c r="I140" s="64"/>
      <c r="J140" s="71"/>
      <c r="K140" s="72"/>
      <c r="L140" s="72"/>
    </row>
    <row r="141" spans="7:12" ht="12.75">
      <c r="G141" s="69"/>
      <c r="H141" s="70"/>
      <c r="I141" s="64"/>
      <c r="J141" s="71"/>
      <c r="K141" s="72"/>
      <c r="L141" s="72"/>
    </row>
    <row r="142" spans="7:12" ht="12.75">
      <c r="G142" s="69"/>
      <c r="H142" s="70"/>
      <c r="I142" s="64"/>
      <c r="J142" s="71"/>
      <c r="K142" s="72"/>
      <c r="L142" s="72"/>
    </row>
    <row r="143" spans="7:12" ht="12.75">
      <c r="G143" s="69"/>
      <c r="H143" s="70"/>
      <c r="I143" s="64"/>
      <c r="J143" s="71"/>
      <c r="K143" s="72"/>
      <c r="L143" s="72"/>
    </row>
    <row r="144" spans="7:12" ht="12.75">
      <c r="G144" s="69"/>
      <c r="H144" s="70"/>
      <c r="I144" s="64"/>
      <c r="J144" s="71"/>
      <c r="K144" s="72"/>
      <c r="L144" s="72"/>
    </row>
    <row r="145" spans="7:12" ht="12.75">
      <c r="G145" s="69"/>
      <c r="H145" s="70"/>
      <c r="I145" s="64"/>
      <c r="J145" s="71"/>
      <c r="K145" s="72"/>
      <c r="L145" s="72"/>
    </row>
    <row r="146" spans="7:12" ht="12.75">
      <c r="G146" s="69"/>
      <c r="H146" s="70"/>
      <c r="I146" s="64"/>
      <c r="J146" s="71"/>
      <c r="K146" s="72"/>
      <c r="L146" s="72"/>
    </row>
    <row r="147" spans="7:12" ht="12.75">
      <c r="G147" s="69"/>
      <c r="H147" s="70"/>
      <c r="I147" s="64"/>
      <c r="J147" s="71"/>
      <c r="K147" s="72"/>
      <c r="L147" s="72"/>
    </row>
    <row r="148" spans="7:12" ht="12.75">
      <c r="G148" s="69"/>
      <c r="H148" s="70"/>
      <c r="I148" s="64"/>
      <c r="J148" s="71"/>
      <c r="K148" s="72"/>
      <c r="L148" s="72"/>
    </row>
    <row r="149" spans="7:12" ht="12.75">
      <c r="G149" s="69"/>
      <c r="H149" s="70"/>
      <c r="I149" s="64"/>
      <c r="J149" s="71"/>
      <c r="K149" s="72"/>
      <c r="L149" s="72"/>
    </row>
    <row r="150" spans="7:12" ht="12.75">
      <c r="G150" s="69"/>
      <c r="H150" s="70"/>
      <c r="I150" s="64"/>
      <c r="J150" s="71"/>
      <c r="K150" s="72"/>
      <c r="L150" s="72"/>
    </row>
    <row r="151" spans="7:12" ht="12.75">
      <c r="G151" s="69"/>
      <c r="H151" s="70"/>
      <c r="I151" s="64"/>
      <c r="J151" s="71"/>
      <c r="K151" s="72"/>
      <c r="L151" s="72"/>
    </row>
    <row r="152" spans="7:12" ht="12.75">
      <c r="G152" s="69"/>
      <c r="H152" s="70"/>
      <c r="I152" s="64"/>
      <c r="J152" s="71"/>
      <c r="K152" s="72"/>
      <c r="L152" s="72"/>
    </row>
    <row r="153" spans="7:12" ht="12.75">
      <c r="G153" s="69"/>
      <c r="H153" s="70"/>
      <c r="I153" s="64"/>
      <c r="J153" s="71"/>
      <c r="K153" s="72"/>
      <c r="L153" s="72"/>
    </row>
    <row r="154" spans="7:12" ht="12.75">
      <c r="G154" s="69"/>
      <c r="H154" s="70"/>
      <c r="I154" s="64"/>
      <c r="J154" s="71"/>
      <c r="K154" s="72"/>
      <c r="L154" s="72"/>
    </row>
    <row r="155" spans="7:12" ht="12.75">
      <c r="G155" s="69"/>
      <c r="H155" s="70"/>
      <c r="I155" s="64"/>
      <c r="J155" s="71"/>
      <c r="K155" s="72"/>
      <c r="L155" s="72"/>
    </row>
    <row r="156" spans="7:12" ht="12.75">
      <c r="G156" s="69"/>
      <c r="H156" s="70"/>
      <c r="I156" s="64"/>
      <c r="J156" s="71"/>
      <c r="K156" s="72"/>
      <c r="L156" s="72"/>
    </row>
    <row r="157" spans="7:12" ht="12.75">
      <c r="G157" s="69"/>
      <c r="H157" s="70"/>
      <c r="I157" s="64"/>
      <c r="J157" s="71"/>
      <c r="K157" s="72"/>
      <c r="L157" s="72"/>
    </row>
    <row r="158" spans="7:12" ht="12.75">
      <c r="G158" s="69"/>
      <c r="H158" s="70"/>
      <c r="I158" s="64"/>
      <c r="J158" s="71"/>
      <c r="K158" s="72"/>
      <c r="L158" s="72"/>
    </row>
    <row r="159" spans="7:12" ht="12.75">
      <c r="G159" s="69"/>
      <c r="H159" s="70"/>
      <c r="I159" s="64"/>
      <c r="J159" s="71"/>
      <c r="K159" s="72"/>
      <c r="L159" s="72"/>
    </row>
    <row r="160" spans="7:12" ht="12.75">
      <c r="G160" s="69"/>
      <c r="H160" s="70"/>
      <c r="I160" s="64"/>
      <c r="J160" s="71"/>
      <c r="K160" s="72"/>
      <c r="L160" s="72"/>
    </row>
    <row r="161" spans="7:12" ht="12.75">
      <c r="G161" s="69"/>
      <c r="H161" s="70"/>
      <c r="I161" s="64"/>
      <c r="J161" s="71"/>
      <c r="K161" s="72"/>
      <c r="L161" s="72"/>
    </row>
    <row r="162" spans="7:12" ht="12.75">
      <c r="G162" s="69"/>
      <c r="H162" s="70"/>
      <c r="I162" s="64"/>
      <c r="J162" s="71"/>
      <c r="K162" s="72"/>
      <c r="L162" s="72"/>
    </row>
    <row r="163" spans="7:12" ht="12.75">
      <c r="G163" s="69"/>
      <c r="H163" s="70"/>
      <c r="I163" s="64"/>
      <c r="J163" s="71"/>
      <c r="K163" s="72"/>
      <c r="L163" s="72"/>
    </row>
    <row r="164" spans="7:12" ht="12.75">
      <c r="G164" s="69"/>
      <c r="H164" s="70"/>
      <c r="I164" s="64"/>
      <c r="J164" s="71"/>
      <c r="K164" s="72"/>
      <c r="L164" s="72"/>
    </row>
    <row r="165" spans="7:12" ht="12.75">
      <c r="G165" s="69"/>
      <c r="H165" s="70"/>
      <c r="I165" s="64"/>
      <c r="J165" s="71"/>
      <c r="K165" s="72"/>
      <c r="L165" s="72"/>
    </row>
    <row r="166" spans="7:12" ht="12.75">
      <c r="G166" s="69"/>
      <c r="H166" s="70"/>
      <c r="I166" s="64"/>
      <c r="J166" s="71"/>
      <c r="K166" s="72"/>
      <c r="L166" s="72"/>
    </row>
    <row r="167" spans="7:12" ht="12.75">
      <c r="G167" s="69"/>
      <c r="H167" s="70"/>
      <c r="I167" s="64"/>
      <c r="J167" s="71"/>
      <c r="K167" s="72"/>
      <c r="L167" s="72"/>
    </row>
    <row r="168" spans="7:12" ht="12.75">
      <c r="G168" s="69"/>
      <c r="H168" s="70"/>
      <c r="I168" s="64"/>
      <c r="J168" s="71"/>
      <c r="K168" s="72"/>
      <c r="L168" s="72"/>
    </row>
    <row r="169" spans="7:12" ht="12.75">
      <c r="G169" s="69"/>
      <c r="H169" s="70"/>
      <c r="I169" s="64"/>
      <c r="J169" s="71"/>
      <c r="K169" s="72"/>
      <c r="L169" s="72"/>
    </row>
    <row r="170" spans="7:12" ht="12.75">
      <c r="G170" s="69"/>
      <c r="H170" s="70"/>
      <c r="I170" s="64"/>
      <c r="J170" s="71"/>
      <c r="K170" s="72"/>
      <c r="L170" s="72"/>
    </row>
    <row r="171" spans="7:12" ht="12.75">
      <c r="G171" s="69"/>
      <c r="H171" s="70"/>
      <c r="I171" s="64"/>
      <c r="J171" s="71"/>
      <c r="K171" s="72"/>
      <c r="L171" s="72"/>
    </row>
    <row r="172" spans="7:12" ht="12.75">
      <c r="G172" s="69"/>
      <c r="H172" s="70"/>
      <c r="I172" s="64"/>
      <c r="J172" s="71"/>
      <c r="K172" s="72"/>
      <c r="L172" s="72"/>
    </row>
    <row r="173" spans="7:12" ht="12.75">
      <c r="G173" s="69"/>
      <c r="H173" s="70"/>
      <c r="I173" s="64"/>
      <c r="J173" s="71"/>
      <c r="K173" s="72"/>
      <c r="L173" s="72"/>
    </row>
    <row r="174" spans="7:12" ht="12.75">
      <c r="G174" s="69"/>
      <c r="H174" s="70"/>
      <c r="I174" s="64"/>
      <c r="J174" s="71"/>
      <c r="K174" s="72"/>
      <c r="L174" s="72"/>
    </row>
    <row r="175" spans="7:12" ht="12.75">
      <c r="G175" s="69"/>
      <c r="H175" s="70"/>
      <c r="I175" s="64"/>
      <c r="J175" s="71"/>
      <c r="K175" s="72"/>
      <c r="L175" s="72"/>
    </row>
    <row r="176" spans="7:12" ht="12.75">
      <c r="G176" s="69"/>
      <c r="H176" s="70"/>
      <c r="I176" s="64"/>
      <c r="J176" s="71"/>
      <c r="K176" s="72"/>
      <c r="L176" s="72"/>
    </row>
    <row r="177" spans="7:12" ht="12.75">
      <c r="G177" s="69"/>
      <c r="H177" s="70"/>
      <c r="I177" s="64"/>
      <c r="J177" s="71"/>
      <c r="K177" s="72"/>
      <c r="L177" s="72"/>
    </row>
    <row r="178" spans="7:12" ht="12.75">
      <c r="G178" s="69"/>
      <c r="H178" s="70"/>
      <c r="I178" s="64"/>
      <c r="J178" s="71"/>
      <c r="K178" s="72"/>
      <c r="L178" s="72"/>
    </row>
    <row r="179" spans="7:12" ht="12.75">
      <c r="G179" s="69"/>
      <c r="H179" s="70"/>
      <c r="I179" s="64"/>
      <c r="J179" s="71"/>
      <c r="K179" s="72"/>
      <c r="L179" s="72"/>
    </row>
    <row r="180" spans="7:12" ht="12.75">
      <c r="G180" s="69"/>
      <c r="H180" s="70"/>
      <c r="I180" s="64"/>
      <c r="J180" s="71"/>
      <c r="K180" s="72"/>
      <c r="L180" s="72"/>
    </row>
    <row r="181" spans="7:12" ht="12.75">
      <c r="G181" s="69"/>
      <c r="H181" s="70"/>
      <c r="I181" s="64"/>
      <c r="J181" s="71"/>
      <c r="K181" s="72"/>
      <c r="L181" s="72"/>
    </row>
    <row r="182" spans="7:12" ht="12.75">
      <c r="G182" s="69"/>
      <c r="H182" s="70"/>
      <c r="I182" s="64"/>
      <c r="J182" s="71"/>
      <c r="K182" s="72"/>
      <c r="L182" s="72"/>
    </row>
    <row r="183" spans="7:12" ht="12.75">
      <c r="G183" s="69"/>
      <c r="H183" s="70"/>
      <c r="I183" s="64"/>
      <c r="J183" s="71"/>
      <c r="K183" s="72"/>
      <c r="L183" s="72"/>
    </row>
    <row r="184" spans="7:12" ht="12.75">
      <c r="G184" s="69"/>
      <c r="H184" s="70"/>
      <c r="I184" s="64"/>
      <c r="J184" s="71"/>
      <c r="K184" s="72"/>
      <c r="L184" s="72"/>
    </row>
    <row r="185" spans="7:12" ht="12.75">
      <c r="G185" s="69"/>
      <c r="H185" s="70"/>
      <c r="I185" s="64"/>
      <c r="J185" s="68"/>
      <c r="K185" s="72"/>
      <c r="L185" s="72"/>
    </row>
    <row r="186" spans="7:12" ht="12.75">
      <c r="G186" s="69"/>
      <c r="H186" s="70"/>
      <c r="I186" s="64"/>
      <c r="J186" s="68"/>
      <c r="K186" s="72"/>
      <c r="L186" s="72"/>
    </row>
    <row r="187" spans="7:12" ht="12.75">
      <c r="G187" s="69"/>
      <c r="H187" s="70"/>
      <c r="I187" s="64"/>
      <c r="J187" s="68"/>
      <c r="K187" s="72"/>
      <c r="L187" s="72"/>
    </row>
    <row r="188" spans="7:12" ht="12.75">
      <c r="G188" s="69"/>
      <c r="H188" s="70"/>
      <c r="I188" s="64"/>
      <c r="J188" s="68"/>
      <c r="K188" s="72"/>
      <c r="L188" s="72"/>
    </row>
    <row r="189" spans="7:12" ht="12.75">
      <c r="G189" s="69"/>
      <c r="H189" s="70"/>
      <c r="I189" s="64"/>
      <c r="J189" s="68"/>
      <c r="K189" s="72"/>
      <c r="L189" s="72"/>
    </row>
    <row r="190" spans="7:12" ht="12.75">
      <c r="G190" s="69"/>
      <c r="H190" s="70"/>
      <c r="I190" s="64"/>
      <c r="J190" s="68"/>
      <c r="K190" s="72"/>
      <c r="L190" s="72"/>
    </row>
    <row r="191" spans="7:12" ht="12.75">
      <c r="G191" s="69"/>
      <c r="H191" s="70"/>
      <c r="I191" s="64"/>
      <c r="J191" s="68"/>
      <c r="K191" s="72"/>
      <c r="L191" s="72"/>
    </row>
    <row r="192" spans="7:12" ht="12.75">
      <c r="G192" s="69"/>
      <c r="H192" s="70"/>
      <c r="I192" s="64"/>
      <c r="J192" s="68"/>
      <c r="K192" s="72"/>
      <c r="L192" s="72"/>
    </row>
    <row r="193" spans="7:12" ht="12.75">
      <c r="G193" s="69"/>
      <c r="H193" s="70"/>
      <c r="I193" s="64"/>
      <c r="J193" s="68"/>
      <c r="K193" s="72"/>
      <c r="L193" s="72"/>
    </row>
    <row r="194" spans="7:12" ht="12.75">
      <c r="G194" s="69"/>
      <c r="H194" s="70"/>
      <c r="I194" s="64"/>
      <c r="J194" s="68"/>
      <c r="K194" s="72"/>
      <c r="L194" s="72"/>
    </row>
    <row r="195" spans="7:12" ht="12.75">
      <c r="G195" s="69"/>
      <c r="H195" s="70"/>
      <c r="I195" s="64"/>
      <c r="J195" s="68"/>
      <c r="K195" s="72"/>
      <c r="L195" s="72"/>
    </row>
    <row r="196" spans="7:12" ht="12.75">
      <c r="G196" s="69"/>
      <c r="H196" s="70"/>
      <c r="I196" s="64"/>
      <c r="J196" s="68"/>
      <c r="K196" s="72"/>
      <c r="L196" s="72"/>
    </row>
    <row r="197" spans="7:12" ht="12.75">
      <c r="G197" s="69"/>
      <c r="H197" s="70"/>
      <c r="I197" s="64"/>
      <c r="J197" s="68"/>
      <c r="K197" s="72"/>
      <c r="L197" s="72"/>
    </row>
    <row r="198" spans="7:12" ht="12.75">
      <c r="G198" s="69"/>
      <c r="H198" s="70"/>
      <c r="I198" s="64"/>
      <c r="J198" s="68"/>
      <c r="K198" s="72"/>
      <c r="L198" s="72"/>
    </row>
    <row r="199" spans="7:12" ht="12.75">
      <c r="G199" s="69"/>
      <c r="H199" s="70"/>
      <c r="I199" s="64"/>
      <c r="J199" s="68"/>
      <c r="K199" s="72"/>
      <c r="L199" s="72"/>
    </row>
    <row r="200" spans="7:12" ht="12.75">
      <c r="G200" s="69"/>
      <c r="H200" s="70"/>
      <c r="I200" s="64"/>
      <c r="J200" s="68"/>
      <c r="K200" s="72"/>
      <c r="L200" s="72"/>
    </row>
  </sheetData>
  <sheetProtection selectLockedCells="1" selectUnlockedCells="1"/>
  <mergeCells count="5">
    <mergeCell ref="C1:F1"/>
    <mergeCell ref="C2:F2"/>
    <mergeCell ref="C3:F3"/>
    <mergeCell ref="C4:F4"/>
    <mergeCell ref="A6:F6"/>
  </mergeCells>
  <printOptions horizontalCentered="1" verticalCentered="1"/>
  <pageMargins left="0.2361111111111111" right="0.3541666666666667" top="1.3569444444444445" bottom="0.4326388888888889" header="0.5118055555555555" footer="0.2361111111111111"/>
  <pageSetup fitToHeight="0" fitToWidth="1" horizontalDpi="300" verticalDpi="300" orientation="landscape" paperSize="9"/>
  <headerFooter alignWithMargins="0">
    <oddFooter>&amp;C&amp;A</oddFooter>
  </headerFooter>
  <rowBreaks count="1" manualBreakCount="1">
    <brk id="110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R111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7.7109375" style="126" customWidth="1"/>
    <col min="2" max="3" width="30.7109375" style="126" customWidth="1"/>
    <col min="4" max="4" width="2.7109375" style="126" customWidth="1"/>
    <col min="5" max="5" width="7.7109375" style="126" customWidth="1"/>
    <col min="6" max="7" width="30.7109375" style="126" customWidth="1"/>
    <col min="8" max="16384" width="11.421875" style="126" customWidth="1"/>
  </cols>
  <sheetData>
    <row r="1" spans="1:18" ht="12.75" customHeight="1">
      <c r="A1" s="156" t="s">
        <v>244</v>
      </c>
      <c r="B1" s="156"/>
      <c r="C1" s="157" t="str">
        <f>infos_course!B2</f>
        <v>VOVES</v>
      </c>
      <c r="D1" s="157"/>
      <c r="E1" s="157"/>
      <c r="F1" s="157"/>
      <c r="G1" s="157"/>
      <c r="I1" s="127" t="s">
        <v>2</v>
      </c>
      <c r="J1" s="157" t="str">
        <f>infos_course!B2</f>
        <v>VOVES</v>
      </c>
      <c r="K1" s="157"/>
      <c r="L1" s="157"/>
      <c r="M1" s="157"/>
      <c r="N1" s="157"/>
      <c r="O1" s="157"/>
      <c r="P1" s="157"/>
      <c r="Q1" s="157"/>
      <c r="R1" s="157"/>
    </row>
    <row r="2" spans="1:18" ht="12.75" customHeight="1">
      <c r="A2" s="156" t="s">
        <v>245</v>
      </c>
      <c r="B2" s="156"/>
      <c r="C2" s="158" t="str">
        <f>infos_course!B3</f>
        <v>A C VOVES</v>
      </c>
      <c r="D2" s="158"/>
      <c r="E2" s="158"/>
      <c r="F2" s="158"/>
      <c r="G2" s="158"/>
      <c r="I2" s="127" t="s">
        <v>4</v>
      </c>
      <c r="J2" s="158" t="str">
        <f>infos_course!B3</f>
        <v>A C VOVES</v>
      </c>
      <c r="K2" s="158"/>
      <c r="L2" s="158"/>
      <c r="M2" s="158"/>
      <c r="N2" s="158"/>
      <c r="O2" s="158"/>
      <c r="P2" s="158"/>
      <c r="Q2" s="158"/>
      <c r="R2" s="158"/>
    </row>
    <row r="3" spans="1:18" ht="12.75" customHeight="1">
      <c r="A3" s="156" t="s">
        <v>246</v>
      </c>
      <c r="B3" s="156"/>
      <c r="C3" s="159">
        <f>infos_course!B4</f>
        <v>0</v>
      </c>
      <c r="D3" s="159"/>
      <c r="E3" s="159"/>
      <c r="F3" s="159"/>
      <c r="G3" s="159"/>
      <c r="I3" s="127" t="s">
        <v>7</v>
      </c>
      <c r="J3" s="159">
        <f>infos_course!B4</f>
        <v>0</v>
      </c>
      <c r="K3" s="159"/>
      <c r="L3" s="159"/>
      <c r="M3" s="159"/>
      <c r="N3" s="159"/>
      <c r="O3" s="159"/>
      <c r="P3" s="159"/>
      <c r="Q3" s="159"/>
      <c r="R3" s="159"/>
    </row>
    <row r="4" spans="1:18" ht="12.75" customHeight="1">
      <c r="A4" s="160" t="s">
        <v>247</v>
      </c>
      <c r="B4" s="160"/>
      <c r="C4" s="161">
        <f>infos_course!B13</f>
        <v>0</v>
      </c>
      <c r="D4" s="161"/>
      <c r="E4" s="161"/>
      <c r="F4" s="161"/>
      <c r="G4" s="161"/>
      <c r="I4" s="128" t="s">
        <v>248</v>
      </c>
      <c r="J4" s="161">
        <f>infos_course!B13</f>
        <v>0</v>
      </c>
      <c r="K4" s="161"/>
      <c r="L4" s="161"/>
      <c r="M4" s="161"/>
      <c r="N4" s="161"/>
      <c r="O4" s="161"/>
      <c r="P4" s="161"/>
      <c r="Q4" s="161"/>
      <c r="R4" s="161"/>
    </row>
    <row r="5" spans="1:18" ht="12.75">
      <c r="A5" s="129"/>
      <c r="B5" s="130"/>
      <c r="C5" s="131"/>
      <c r="D5" s="131"/>
      <c r="E5" s="131"/>
      <c r="F5" s="131"/>
      <c r="G5" s="131"/>
      <c r="I5" s="129"/>
      <c r="J5" s="130"/>
      <c r="K5" s="131"/>
      <c r="L5" s="129"/>
      <c r="M5" s="129"/>
      <c r="N5" s="129"/>
      <c r="O5" s="129"/>
      <c r="P5" s="129"/>
      <c r="Q5" s="129"/>
      <c r="R5" s="129"/>
    </row>
    <row r="6" spans="1:18" ht="15.75" customHeight="1">
      <c r="A6" s="162" t="str">
        <f>"Liste des partants "&amp;Féminines!A6</f>
        <v>Liste des partants Féminines</v>
      </c>
      <c r="B6" s="162"/>
      <c r="C6" s="162"/>
      <c r="D6" s="162"/>
      <c r="E6" s="162"/>
      <c r="F6" s="162"/>
      <c r="G6" s="162"/>
      <c r="I6" s="162" t="str">
        <f>"Grille de course "&amp;Féminines!A6</f>
        <v>Grille de course Féminines</v>
      </c>
      <c r="J6" s="162"/>
      <c r="K6" s="162"/>
      <c r="L6" s="162"/>
      <c r="M6" s="162"/>
      <c r="N6" s="162"/>
      <c r="O6" s="162"/>
      <c r="P6" s="162"/>
      <c r="Q6" s="162"/>
      <c r="R6" s="162"/>
    </row>
    <row r="7" ht="6" customHeight="1"/>
    <row r="8" spans="4:18" ht="12.75">
      <c r="D8" s="132"/>
      <c r="E8" s="132"/>
      <c r="F8" s="133" t="s">
        <v>249</v>
      </c>
      <c r="G8" s="132">
        <f>infos_course!C13</f>
        <v>0</v>
      </c>
      <c r="J8" s="133"/>
      <c r="K8" s="132"/>
      <c r="P8" s="163" t="s">
        <v>250</v>
      </c>
      <c r="Q8" s="163"/>
      <c r="R8" s="134">
        <f>infos_course!C13</f>
        <v>0</v>
      </c>
    </row>
    <row r="9" ht="6" customHeight="1"/>
    <row r="10" spans="9:18" ht="15.75" customHeight="1">
      <c r="I10" s="135">
        <f>Féminines!A10</f>
        <v>1</v>
      </c>
      <c r="J10" s="135">
        <f>Féminines!A11</f>
        <v>2</v>
      </c>
      <c r="K10" s="135">
        <f>Féminines!A12</f>
        <v>3</v>
      </c>
      <c r="L10" s="135">
        <f>Féminines!A13</f>
        <v>4</v>
      </c>
      <c r="M10" s="135">
        <f>Féminines!A14</f>
        <v>5</v>
      </c>
      <c r="N10" s="135">
        <f>Féminines!A15</f>
        <v>6</v>
      </c>
      <c r="O10" s="135">
        <f>Féminines!A16</f>
        <v>7</v>
      </c>
      <c r="P10" s="135">
        <f>Féminines!A17</f>
        <v>8</v>
      </c>
      <c r="Q10" s="135">
        <f>Féminines!A18</f>
        <v>9</v>
      </c>
      <c r="R10" s="135">
        <f>Féminines!A19</f>
        <v>10</v>
      </c>
    </row>
    <row r="11" spans="1:18" ht="12.75">
      <c r="A11" s="136" t="s">
        <v>43</v>
      </c>
      <c r="B11" s="136" t="s">
        <v>44</v>
      </c>
      <c r="C11" s="136" t="s">
        <v>4</v>
      </c>
      <c r="D11" s="137"/>
      <c r="E11" s="136" t="s">
        <v>43</v>
      </c>
      <c r="F11" s="136" t="s">
        <v>44</v>
      </c>
      <c r="G11" s="136" t="s">
        <v>4</v>
      </c>
      <c r="I11" s="165">
        <f>IF(Féminines!$B10=0,0,IF(Féminines!$F10="X"," ","NP"))</f>
        <v>0</v>
      </c>
      <c r="J11" s="165">
        <f>IF(Féminines!$B11=0,0,IF(Féminines!$F11="X"," ","NP"))</f>
        <v>0</v>
      </c>
      <c r="K11" s="165">
        <f>IF(Féminines!$B12=0,0,IF(Féminines!$F12="X"," ","NP"))</f>
        <v>0</v>
      </c>
      <c r="L11" s="165">
        <f>IF(Féminines!$B13=0,0,IF(Féminines!$F13="X"," ","NP"))</f>
        <v>0</v>
      </c>
      <c r="M11" s="165">
        <f>IF(Féminines!$B14=0,0,IF(Féminines!$F14="X"," ","NP"))</f>
        <v>0</v>
      </c>
      <c r="N11" s="165">
        <f>IF(Féminines!$B15=0,0,IF(Féminines!$F15="X"," ","NP"))</f>
        <v>0</v>
      </c>
      <c r="O11" s="165">
        <f>IF(Féminines!$B16=0,0,IF(Féminines!$F16="X"," ","NP"))</f>
        <v>0</v>
      </c>
      <c r="P11" s="165">
        <f>IF(Féminines!$B17=0,0,IF(Féminines!$F17="X"," ","NP"))</f>
        <v>0</v>
      </c>
      <c r="Q11" s="165">
        <f>IF(Féminines!$B18=0,0,IF(Féminines!$F18="X"," ","NP"))</f>
        <v>0</v>
      </c>
      <c r="R11" s="165">
        <f>IF(Féminines!$B19=0,0,IF(Féminines!$F19="X"," ","NP"))</f>
        <v>0</v>
      </c>
    </row>
    <row r="12" spans="1:18" ht="13.5">
      <c r="A12" s="138" t="str">
        <f>IF(Féminines!B10=0," ",Féminines!A10)</f>
        <v> </v>
      </c>
      <c r="B12" s="138" t="str">
        <f>IF(A12=" "," ",IF(Féminines!F10="X",Féminines!B10,"Non Partant ("&amp;Féminines!B10&amp;")"))</f>
        <v> </v>
      </c>
      <c r="C12" s="138" t="str">
        <f>IF(Féminines!F10="X",Féminines!C10," ")</f>
        <v> </v>
      </c>
      <c r="D12" s="139"/>
      <c r="E12" s="139" t="str">
        <f>IF(Féminines!B60=0," ",Féminines!A60)</f>
        <v> </v>
      </c>
      <c r="F12" s="139" t="str">
        <f>IF(E12=" "," ",IF(Féminines!F60="X",Féminines!B60,"Non Partant ("&amp;Féminines!B60&amp;")"))</f>
        <v> </v>
      </c>
      <c r="G12" s="139" t="str">
        <f>IF(Féminines!F60="X",Féminines!C60," ")</f>
        <v> </v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18" ht="13.5">
      <c r="A13" s="139" t="str">
        <f>IF(Féminines!B11=0," ",Féminines!A11)</f>
        <v> </v>
      </c>
      <c r="B13" s="140" t="str">
        <f>IF(A13=" "," ",IF(Féminines!F11="X",Féminines!B11,"Non Partant ("&amp;Féminines!B11&amp;")"))</f>
        <v> </v>
      </c>
      <c r="C13" s="139" t="str">
        <f>IF(Féminines!F11="X",Féminines!C11," ")</f>
        <v> </v>
      </c>
      <c r="D13" s="139"/>
      <c r="E13" s="138" t="str">
        <f>IF(Féminines!B61=0," ",Féminines!A61)</f>
        <v> </v>
      </c>
      <c r="F13" s="138" t="str">
        <f>IF(E13=" "," ",IF(Féminines!F61="X",Féminines!B61,"Non Partant ("&amp;Féminines!B61&amp;")"))</f>
        <v> </v>
      </c>
      <c r="G13" s="138" t="str">
        <f>IF(Féminines!F61="X",Féminines!C61," ")</f>
        <v> 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18" ht="13.5">
      <c r="A14" s="138" t="str">
        <f>IF(Féminines!B12=0," ",Féminines!A12)</f>
        <v> </v>
      </c>
      <c r="B14" s="138" t="str">
        <f>IF(A14=" "," ",IF(Féminines!F12="X",Féminines!B12,"Non Partant ("&amp;Féminines!B12&amp;")"))</f>
        <v> </v>
      </c>
      <c r="C14" s="138" t="str">
        <f>IF(Féminines!F12="X",Féminines!C12," ")</f>
        <v> </v>
      </c>
      <c r="D14" s="139"/>
      <c r="E14" s="139" t="str">
        <f>IF(Féminines!B62=0," ",Féminines!A62)</f>
        <v> </v>
      </c>
      <c r="F14" s="139" t="str">
        <f>IF(E14=" "," ",IF(Féminines!F62="X",Féminines!B62,"Non Partant ("&amp;Féminines!B62&amp;")"))</f>
        <v> </v>
      </c>
      <c r="G14" s="139" t="str">
        <f>IF(Féminines!F62="X",Féminines!C62," ")</f>
        <v> </v>
      </c>
      <c r="I14" s="165"/>
      <c r="J14" s="165"/>
      <c r="K14" s="165"/>
      <c r="L14" s="165"/>
      <c r="M14" s="165"/>
      <c r="N14" s="165"/>
      <c r="O14" s="165"/>
      <c r="P14" s="165"/>
      <c r="Q14" s="165"/>
      <c r="R14" s="165"/>
    </row>
    <row r="15" spans="1:18" ht="13.5">
      <c r="A15" s="139" t="str">
        <f>IF(Féminines!B13=0," ",Féminines!A13)</f>
        <v> </v>
      </c>
      <c r="B15" s="140" t="str">
        <f>IF(A15=" "," ",IF(Féminines!F13="X",Féminines!B13,"Non Partant ("&amp;Féminines!B13&amp;")"))</f>
        <v> </v>
      </c>
      <c r="C15" s="139" t="str">
        <f>IF(Féminines!F13="X",Féminines!C13," ")</f>
        <v> </v>
      </c>
      <c r="D15" s="139"/>
      <c r="E15" s="138" t="str">
        <f>IF(Féminines!B63=0," ",Féminines!A63)</f>
        <v> </v>
      </c>
      <c r="F15" s="138" t="str">
        <f>IF(E15=" "," ",IF(Féminines!F63="X",Féminines!B63,"Non Partant ("&amp;Féminines!B63&amp;")"))</f>
        <v> </v>
      </c>
      <c r="G15" s="138" t="str">
        <f>IF(Féminines!F63="X",Féminines!C63," ")</f>
        <v> </v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</row>
    <row r="16" spans="1:18" ht="13.5">
      <c r="A16" s="138" t="str">
        <f>IF(Féminines!B14=0," ",Féminines!A14)</f>
        <v> </v>
      </c>
      <c r="B16" s="138" t="str">
        <f>IF(A16=" "," ",IF(Féminines!F14="X",Féminines!B14,"Non Partant ("&amp;Féminines!B14&amp;")"))</f>
        <v> </v>
      </c>
      <c r="C16" s="138" t="str">
        <f>IF(Féminines!F14="X",Féminines!C14," ")</f>
        <v> </v>
      </c>
      <c r="D16" s="139"/>
      <c r="E16" s="139" t="str">
        <f>IF(Féminines!B64=0," ",Féminines!A64)</f>
        <v> </v>
      </c>
      <c r="F16" s="139" t="str">
        <f>IF(E16=" "," ",IF(Féminines!F64="X",Féminines!B64,"Non Partant ("&amp;Féminines!B64&amp;")"))</f>
        <v> </v>
      </c>
      <c r="G16" s="139" t="str">
        <f>IF(Féminines!F64="X",Féminines!C64," ")</f>
        <v> </v>
      </c>
      <c r="I16" s="135">
        <f>Féminines!A20</f>
        <v>11</v>
      </c>
      <c r="J16" s="135">
        <f>Féminines!A21</f>
        <v>12</v>
      </c>
      <c r="K16" s="135">
        <f>Féminines!A22</f>
        <v>13</v>
      </c>
      <c r="L16" s="135">
        <f>Féminines!A23</f>
        <v>14</v>
      </c>
      <c r="M16" s="135">
        <f>Féminines!A24</f>
        <v>15</v>
      </c>
      <c r="N16" s="135">
        <f>Féminines!A25</f>
        <v>16</v>
      </c>
      <c r="O16" s="135">
        <f>Féminines!A26</f>
        <v>17</v>
      </c>
      <c r="P16" s="135">
        <f>Féminines!A27</f>
        <v>18</v>
      </c>
      <c r="Q16" s="135">
        <f>Féminines!A28</f>
        <v>19</v>
      </c>
      <c r="R16" s="135">
        <f>Féminines!A29</f>
        <v>20</v>
      </c>
    </row>
    <row r="17" spans="1:18" ht="13.5">
      <c r="A17" s="139" t="str">
        <f>IF(Féminines!B15=0," ",Féminines!A15)</f>
        <v> </v>
      </c>
      <c r="B17" s="140" t="str">
        <f>IF(A17=" "," ",IF(Féminines!F15="X",Féminines!B15,"Non Partant ("&amp;Féminines!B15&amp;")"))</f>
        <v> </v>
      </c>
      <c r="C17" s="139" t="str">
        <f>IF(Féminines!F15="X",Féminines!C15," ")</f>
        <v> </v>
      </c>
      <c r="D17" s="139"/>
      <c r="E17" s="138" t="str">
        <f>IF(Féminines!B65=0," ",Féminines!A65)</f>
        <v> </v>
      </c>
      <c r="F17" s="138" t="str">
        <f>IF(E17=" "," ",IF(Féminines!F65="X",Féminines!B65,"Non Partant ("&amp;Féminines!B65&amp;")"))</f>
        <v> </v>
      </c>
      <c r="G17" s="138" t="str">
        <f>IF(Féminines!F65="X",Féminines!C65," ")</f>
        <v> </v>
      </c>
      <c r="I17" s="165">
        <f>IF(Féminines!$B20=0,0,IF(Féminines!$F20="X"," ","NP"))</f>
        <v>0</v>
      </c>
      <c r="J17" s="165">
        <f>IF(Féminines!$B21=0,0,IF(Féminines!$F21="X"," ","NP"))</f>
        <v>0</v>
      </c>
      <c r="K17" s="165">
        <f>IF(Féminines!$B22=0,0,IF(Féminines!$F22="X"," ","NP"))</f>
        <v>0</v>
      </c>
      <c r="L17" s="165">
        <f>IF(Féminines!$B23=0,0,IF(Féminines!$F23="X"," ","NP"))</f>
        <v>0</v>
      </c>
      <c r="M17" s="165">
        <f>IF(Féminines!$B24=0,0,IF(Féminines!$F24="X"," ","NP"))</f>
        <v>0</v>
      </c>
      <c r="N17" s="165">
        <f>IF(Féminines!$B25=0,0,IF(Féminines!$F25="X"," ","NP"))</f>
        <v>0</v>
      </c>
      <c r="O17" s="165">
        <f>IF(Féminines!$B26=0,0,IF(Féminines!$F26="X"," ","NP"))</f>
        <v>0</v>
      </c>
      <c r="P17" s="165">
        <f>IF(Féminines!$B27=0,0,IF(Féminines!$F27="X"," ","NP"))</f>
        <v>0</v>
      </c>
      <c r="Q17" s="165">
        <f>IF(Féminines!$B28=0,0,IF(Féminines!$F28="X"," ","NP"))</f>
        <v>0</v>
      </c>
      <c r="R17" s="165">
        <f>IF(Féminines!$B29=0,0,IF(Féminines!$F29="X"," ","NP"))</f>
        <v>0</v>
      </c>
    </row>
    <row r="18" spans="1:18" ht="13.5">
      <c r="A18" s="138" t="str">
        <f>IF(Féminines!B16=0," ",Féminines!A16)</f>
        <v> </v>
      </c>
      <c r="B18" s="138" t="str">
        <f>IF(A18=" "," ",IF(Féminines!F16="X",Féminines!B16,"Non Partant ("&amp;Féminines!B16&amp;")"))</f>
        <v> </v>
      </c>
      <c r="C18" s="138" t="str">
        <f>IF(Féminines!F16="X",Féminines!C16," ")</f>
        <v> </v>
      </c>
      <c r="D18" s="139"/>
      <c r="E18" s="139" t="str">
        <f>IF(Féminines!B66=0," ",Féminines!A66)</f>
        <v> </v>
      </c>
      <c r="F18" s="139" t="str">
        <f>IF(E18=" "," ",IF(Féminines!F66="X",Féminines!B66,"Non Partant ("&amp;Féminines!B66&amp;")"))</f>
        <v> </v>
      </c>
      <c r="G18" s="139" t="str">
        <f>IF(Féminines!F66="X",Féminines!C66," ")</f>
        <v> </v>
      </c>
      <c r="I18" s="165"/>
      <c r="J18" s="165"/>
      <c r="K18" s="165"/>
      <c r="L18" s="165"/>
      <c r="M18" s="165"/>
      <c r="N18" s="165"/>
      <c r="O18" s="165"/>
      <c r="P18" s="165"/>
      <c r="Q18" s="165"/>
      <c r="R18" s="165"/>
    </row>
    <row r="19" spans="1:18" ht="13.5">
      <c r="A19" s="139" t="str">
        <f>IF(Féminines!B17=0," ",Féminines!A17)</f>
        <v> </v>
      </c>
      <c r="B19" s="140" t="str">
        <f>IF(A19=" "," ",IF(Féminines!F17="X",Féminines!B17,"Non Partant ("&amp;Féminines!B17&amp;")"))</f>
        <v> </v>
      </c>
      <c r="C19" s="139" t="str">
        <f>IF(Féminines!F17="X",Féminines!C17," ")</f>
        <v> </v>
      </c>
      <c r="D19" s="139"/>
      <c r="E19" s="138" t="str">
        <f>IF(Féminines!B67=0," ",Féminines!A67)</f>
        <v> </v>
      </c>
      <c r="F19" s="138" t="str">
        <f>IF(E19=" "," ",IF(Féminines!F67="X",Féminines!B67,"Non Partant ("&amp;Féminines!B67&amp;")"))</f>
        <v> </v>
      </c>
      <c r="G19" s="138" t="str">
        <f>IF(Féminines!F67="X",Féminines!C67," ")</f>
        <v> </v>
      </c>
      <c r="I19" s="165"/>
      <c r="J19" s="165"/>
      <c r="K19" s="165"/>
      <c r="L19" s="165"/>
      <c r="M19" s="165"/>
      <c r="N19" s="165"/>
      <c r="O19" s="165"/>
      <c r="P19" s="165"/>
      <c r="Q19" s="165"/>
      <c r="R19" s="165"/>
    </row>
    <row r="20" spans="1:18" ht="13.5">
      <c r="A20" s="138" t="str">
        <f>IF(Féminines!B18=0," ",Féminines!A18)</f>
        <v> </v>
      </c>
      <c r="B20" s="138" t="str">
        <f>IF(A20=" "," ",IF(Féminines!F18="X",Féminines!B18,"Non Partant ("&amp;Féminines!B18&amp;")"))</f>
        <v> </v>
      </c>
      <c r="C20" s="138" t="str">
        <f>IF(Féminines!F18="X",Féminines!C18," ")</f>
        <v> </v>
      </c>
      <c r="D20" s="139"/>
      <c r="E20" s="139" t="str">
        <f>IF(Féminines!B68=0," ",Féminines!A68)</f>
        <v> </v>
      </c>
      <c r="F20" s="139" t="str">
        <f>IF(E20=" "," ",IF(Féminines!F68="X",Féminines!B68,"Non Partant ("&amp;Féminines!B68&amp;")"))</f>
        <v> </v>
      </c>
      <c r="G20" s="139" t="str">
        <f>IF(Féminines!F68="X",Féminines!C68," ")</f>
        <v> </v>
      </c>
      <c r="I20" s="165"/>
      <c r="J20" s="165"/>
      <c r="K20" s="165"/>
      <c r="L20" s="165"/>
      <c r="M20" s="165"/>
      <c r="N20" s="165"/>
      <c r="O20" s="165"/>
      <c r="P20" s="165"/>
      <c r="Q20" s="165"/>
      <c r="R20" s="165"/>
    </row>
    <row r="21" spans="1:18" ht="13.5">
      <c r="A21" s="139" t="str">
        <f>IF(Féminines!B19=0," ",Féminines!A19)</f>
        <v> </v>
      </c>
      <c r="B21" s="140" t="str">
        <f>IF(A21=" "," ",IF(Féminines!F19="X",Féminines!B19,"Non Partant ("&amp;Féminines!B19&amp;")"))</f>
        <v> </v>
      </c>
      <c r="C21" s="139" t="str">
        <f>IF(Féminines!F19="X",Féminines!C19," ")</f>
        <v> </v>
      </c>
      <c r="D21" s="139"/>
      <c r="E21" s="138" t="str">
        <f>IF(Féminines!B69=0," ",Féminines!A69)</f>
        <v> </v>
      </c>
      <c r="F21" s="138" t="str">
        <f>IF(E21=" "," ",IF(Féminines!F69="X",Féminines!B69,"Non Partant ("&amp;Féminines!B69&amp;")"))</f>
        <v> </v>
      </c>
      <c r="G21" s="138" t="str">
        <f>IF(Féminines!F69="X",Féminines!C69," ")</f>
        <v> </v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</row>
    <row r="22" spans="1:18" ht="13.5">
      <c r="A22" s="138" t="str">
        <f>IF(Féminines!B20=0," ",Féminines!A20)</f>
        <v> </v>
      </c>
      <c r="B22" s="138" t="str">
        <f>IF(A22=" "," ",IF(Féminines!F20="X",Féminines!B20,"Non Partant ("&amp;Féminines!B20&amp;")"))</f>
        <v> </v>
      </c>
      <c r="C22" s="138" t="str">
        <f>IF(Féminines!F20="X",Féminines!C20," ")</f>
        <v> </v>
      </c>
      <c r="D22" s="139"/>
      <c r="E22" s="139" t="str">
        <f>IF(Féminines!B70=0," ",Féminines!A70)</f>
        <v> </v>
      </c>
      <c r="F22" s="139" t="str">
        <f>IF(E22=" "," ",IF(Féminines!F70="X",Féminines!B70,"Non Partant ("&amp;Féminines!B70&amp;")"))</f>
        <v> </v>
      </c>
      <c r="G22" s="139" t="str">
        <f>IF(Féminines!F70="X",Féminines!C70," ")</f>
        <v> </v>
      </c>
      <c r="I22" s="135">
        <f>Féminines!A30</f>
        <v>21</v>
      </c>
      <c r="J22" s="135">
        <f>Féminines!A31</f>
        <v>22</v>
      </c>
      <c r="K22" s="135">
        <f>Féminines!A32</f>
        <v>23</v>
      </c>
      <c r="L22" s="135">
        <f>Féminines!A33</f>
        <v>24</v>
      </c>
      <c r="M22" s="135">
        <f>Féminines!A34</f>
        <v>25</v>
      </c>
      <c r="N22" s="135">
        <f>Féminines!A35</f>
        <v>26</v>
      </c>
      <c r="O22" s="135">
        <f>Féminines!A36</f>
        <v>27</v>
      </c>
      <c r="P22" s="135">
        <f>Féminines!A37</f>
        <v>28</v>
      </c>
      <c r="Q22" s="135">
        <f>Féminines!A38</f>
        <v>29</v>
      </c>
      <c r="R22" s="135">
        <f>Féminines!A39</f>
        <v>30</v>
      </c>
    </row>
    <row r="23" spans="1:18" ht="13.5">
      <c r="A23" s="139" t="str">
        <f>IF(Féminines!B21=0," ",Féminines!A21)</f>
        <v> </v>
      </c>
      <c r="B23" s="140" t="str">
        <f>IF(A23=" "," ",IF(Féminines!F21="X",Féminines!B21,"Non Partant ("&amp;Féminines!B21&amp;")"))</f>
        <v> </v>
      </c>
      <c r="C23" s="139" t="str">
        <f>IF(Féminines!F21="X",Féminines!C21," ")</f>
        <v> </v>
      </c>
      <c r="D23" s="139"/>
      <c r="E23" s="138" t="str">
        <f>IF(Féminines!B71=0," ",Féminines!A71)</f>
        <v> </v>
      </c>
      <c r="F23" s="138" t="str">
        <f>IF(E23=" "," ",IF(Féminines!F71="X",Féminines!B71,"Non Partant ("&amp;Féminines!B71&amp;")"))</f>
        <v> </v>
      </c>
      <c r="G23" s="138" t="str">
        <f>IF(Féminines!F71="X",Féminines!C71," ")</f>
        <v> </v>
      </c>
      <c r="I23" s="165">
        <f>IF(Féminines!$B30=0,0,IF(Féminines!$F30="X"," ","NP"))</f>
        <v>0</v>
      </c>
      <c r="J23" s="165">
        <f>IF(Féminines!$B31=0,0,IF(Féminines!$F31="X"," ","NP"))</f>
        <v>0</v>
      </c>
      <c r="K23" s="165">
        <f>IF(Féminines!$B32=0,0,IF(Féminines!$F32="X"," ","NP"))</f>
        <v>0</v>
      </c>
      <c r="L23" s="165">
        <f>IF(Féminines!$B33=0,0,IF(Féminines!$F33="X"," ","NP"))</f>
        <v>0</v>
      </c>
      <c r="M23" s="165">
        <f>IF(Féminines!$B34=0,0,IF(Féminines!$F34="X"," ","NP"))</f>
        <v>0</v>
      </c>
      <c r="N23" s="165">
        <f>IF(Féminines!$B35=0,0,IF(Féminines!$F35="X"," ","NP"))</f>
        <v>0</v>
      </c>
      <c r="O23" s="165">
        <f>IF(Féminines!$B36=0,0,IF(Féminines!$F36="X"," ","NP"))</f>
        <v>0</v>
      </c>
      <c r="P23" s="165">
        <f>IF(Féminines!$B37=0,0,IF(Féminines!$F37="X"," ","NP"))</f>
        <v>0</v>
      </c>
      <c r="Q23" s="165">
        <f>IF(Féminines!$B38=0,0,IF(Féminines!$F38="X"," ","NP"))</f>
        <v>0</v>
      </c>
      <c r="R23" s="165">
        <f>IF(Féminines!$B39=0,0,IF(Féminines!$F39="X"," ","NP"))</f>
        <v>0</v>
      </c>
    </row>
    <row r="24" spans="1:18" ht="13.5">
      <c r="A24" s="138" t="str">
        <f>IF(Féminines!B22=0," ",Féminines!A22)</f>
        <v> </v>
      </c>
      <c r="B24" s="138" t="str">
        <f>IF(A24=" "," ",IF(Féminines!F22="X",Féminines!B22,"Non Partant ("&amp;Féminines!B22&amp;")"))</f>
        <v> </v>
      </c>
      <c r="C24" s="138" t="str">
        <f>IF(Féminines!F22="X",Féminines!C22," ")</f>
        <v> </v>
      </c>
      <c r="D24" s="139"/>
      <c r="E24" s="139" t="str">
        <f>IF(Féminines!B72=0," ",Féminines!A72)</f>
        <v> </v>
      </c>
      <c r="F24" s="139" t="str">
        <f>IF(E24=" "," ",IF(Féminines!F72="X",Féminines!B72,"Non Partant ("&amp;Féminines!B72&amp;")"))</f>
        <v> </v>
      </c>
      <c r="G24" s="139" t="str">
        <f>IF(Féminines!F72="X",Féminines!C72," ")</f>
        <v> 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18" ht="13.5">
      <c r="A25" s="139" t="str">
        <f>IF(Féminines!B23=0," ",Féminines!A23)</f>
        <v> </v>
      </c>
      <c r="B25" s="140" t="str">
        <f>IF(A25=" "," ",IF(Féminines!F23="X",Féminines!B23,"Non Partant ("&amp;Féminines!B23&amp;")"))</f>
        <v> </v>
      </c>
      <c r="C25" s="139" t="str">
        <f>IF(Féminines!F23="X",Féminines!C23," ")</f>
        <v> </v>
      </c>
      <c r="D25" s="139"/>
      <c r="E25" s="138" t="str">
        <f>IF(Féminines!B73=0," ",Féminines!A73)</f>
        <v> </v>
      </c>
      <c r="F25" s="138" t="str">
        <f>IF(E25=" "," ",IF(Féminines!F73="X",Féminines!B73,"Non Partant ("&amp;Féminines!B73&amp;")"))</f>
        <v> </v>
      </c>
      <c r="G25" s="138" t="str">
        <f>IF(Féminines!F73="X",Féminines!C73," ")</f>
        <v> </v>
      </c>
      <c r="I25" s="165"/>
      <c r="J25" s="165"/>
      <c r="K25" s="165"/>
      <c r="L25" s="165"/>
      <c r="M25" s="165"/>
      <c r="N25" s="165"/>
      <c r="O25" s="165"/>
      <c r="P25" s="165"/>
      <c r="Q25" s="165"/>
      <c r="R25" s="165"/>
    </row>
    <row r="26" spans="1:18" ht="13.5">
      <c r="A26" s="138" t="str">
        <f>IF(Féminines!B24=0," ",Féminines!A24)</f>
        <v> </v>
      </c>
      <c r="B26" s="138" t="str">
        <f>IF(A26=" "," ",IF(Féminines!F24="X",Féminines!B24,"Non Partant ("&amp;Féminines!B24&amp;")"))</f>
        <v> </v>
      </c>
      <c r="C26" s="138" t="str">
        <f>IF(Féminines!F24="X",Féminines!C24," ")</f>
        <v> </v>
      </c>
      <c r="D26" s="139"/>
      <c r="E26" s="139" t="str">
        <f>IF(Féminines!B74=0," ",Féminines!A74)</f>
        <v> </v>
      </c>
      <c r="F26" s="139" t="str">
        <f>IF(E26=" "," ",IF(Féminines!F74="X",Féminines!B74,"Non Partant ("&amp;Féminines!B74&amp;")"))</f>
        <v> </v>
      </c>
      <c r="G26" s="139" t="str">
        <f>IF(Féminines!F74="X",Féminines!C74," ")</f>
        <v> 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</row>
    <row r="27" spans="1:18" ht="13.5">
      <c r="A27" s="139" t="str">
        <f>IF(Féminines!B25=0," ",Féminines!A25)</f>
        <v> </v>
      </c>
      <c r="B27" s="140" t="str">
        <f>IF(A27=" "," ",IF(Féminines!F25="X",Féminines!B25,"Non Partant ("&amp;Féminines!B25&amp;")"))</f>
        <v> </v>
      </c>
      <c r="C27" s="139" t="str">
        <f>IF(Féminines!F25="X",Féminines!C25," ")</f>
        <v> </v>
      </c>
      <c r="D27" s="139"/>
      <c r="E27" s="138" t="str">
        <f>IF(Féminines!B75=0," ",Féminines!A75)</f>
        <v> </v>
      </c>
      <c r="F27" s="138" t="str">
        <f>IF(E27=" "," ",IF(Féminines!F75="X",Féminines!B75,"Non Partant ("&amp;Féminines!B75&amp;")"))</f>
        <v> </v>
      </c>
      <c r="G27" s="138" t="str">
        <f>IF(Féminines!F75="X",Féminines!C75," ")</f>
        <v> </v>
      </c>
      <c r="I27" s="165"/>
      <c r="J27" s="165"/>
      <c r="K27" s="165"/>
      <c r="L27" s="165"/>
      <c r="M27" s="165"/>
      <c r="N27" s="165"/>
      <c r="O27" s="165"/>
      <c r="P27" s="165"/>
      <c r="Q27" s="165"/>
      <c r="R27" s="165"/>
    </row>
    <row r="28" spans="1:18" ht="13.5">
      <c r="A28" s="138" t="str">
        <f>IF(Féminines!B26=0," ",Féminines!A26)</f>
        <v> </v>
      </c>
      <c r="B28" s="138" t="str">
        <f>IF(A28=" "," ",IF(Féminines!F26="X",Féminines!B26,"Non Partant ("&amp;Féminines!B26&amp;")"))</f>
        <v> </v>
      </c>
      <c r="C28" s="138" t="str">
        <f>IF(Féminines!F26="X",Féminines!C26," ")</f>
        <v> </v>
      </c>
      <c r="D28" s="139"/>
      <c r="E28" s="139" t="str">
        <f>IF(Féminines!B76=0," ",Féminines!A76)</f>
        <v> </v>
      </c>
      <c r="F28" s="139" t="str">
        <f>IF(E28=" "," ",IF(Féminines!F76="X",Féminines!B76,"Non Partant ("&amp;Féminines!B76&amp;")"))</f>
        <v> </v>
      </c>
      <c r="G28" s="139" t="str">
        <f>IF(Féminines!F76="X",Féminines!C76," ")</f>
        <v> </v>
      </c>
      <c r="I28" s="135">
        <f>Féminines!A40</f>
        <v>31</v>
      </c>
      <c r="J28" s="135">
        <f>Féminines!A41</f>
        <v>32</v>
      </c>
      <c r="K28" s="135">
        <f>Féminines!A42</f>
        <v>33</v>
      </c>
      <c r="L28" s="135">
        <f>Féminines!A43</f>
        <v>34</v>
      </c>
      <c r="M28" s="135">
        <f>Féminines!A44</f>
        <v>35</v>
      </c>
      <c r="N28" s="135">
        <f>Féminines!A45</f>
        <v>36</v>
      </c>
      <c r="O28" s="135">
        <f>Féminines!A46</f>
        <v>37</v>
      </c>
      <c r="P28" s="135">
        <f>Féminines!A47</f>
        <v>38</v>
      </c>
      <c r="Q28" s="135">
        <f>Féminines!A48</f>
        <v>39</v>
      </c>
      <c r="R28" s="135">
        <f>Féminines!A49</f>
        <v>40</v>
      </c>
    </row>
    <row r="29" spans="1:18" ht="13.5">
      <c r="A29" s="139" t="str">
        <f>IF(Féminines!B27=0," ",Féminines!A27)</f>
        <v> </v>
      </c>
      <c r="B29" s="140" t="str">
        <f>IF(A29=" "," ",IF(Féminines!F27="X",Féminines!B27,"Non Partant ("&amp;Féminines!B27&amp;")"))</f>
        <v> </v>
      </c>
      <c r="C29" s="139" t="str">
        <f>IF(Féminines!F27="X",Féminines!C27," ")</f>
        <v> </v>
      </c>
      <c r="D29" s="139"/>
      <c r="E29" s="138" t="str">
        <f>IF(Féminines!B77=0," ",Féminines!A77)</f>
        <v> </v>
      </c>
      <c r="F29" s="138" t="str">
        <f>IF(E29=" "," ",IF(Féminines!F77="X",Féminines!B77,"Non Partant ("&amp;Féminines!B77&amp;")"))</f>
        <v> </v>
      </c>
      <c r="G29" s="138" t="str">
        <f>IF(Féminines!F77="X",Féminines!C77," ")</f>
        <v> </v>
      </c>
      <c r="I29" s="165">
        <f>IF(Féminines!$B40=0,0,IF(Féminines!$F40="X"," ","NP"))</f>
        <v>0</v>
      </c>
      <c r="J29" s="165">
        <f>IF(Féminines!$B41=0,0,IF(Féminines!$F41="X"," ","NP"))</f>
        <v>0</v>
      </c>
      <c r="K29" s="165">
        <f>IF(Féminines!$B42=0,0,IF(Féminines!$F42="X"," ","NP"))</f>
        <v>0</v>
      </c>
      <c r="L29" s="165">
        <f>IF(Féminines!$B43=0,0,IF(Féminines!$F43="X"," ","NP"))</f>
        <v>0</v>
      </c>
      <c r="M29" s="165">
        <f>IF(Féminines!$B44=0,0,IF(Féminines!$F44="X"," ","NP"))</f>
        <v>0</v>
      </c>
      <c r="N29" s="165">
        <f>IF(Féminines!$B45=0,0,IF(Féminines!$F45="X"," ","NP"))</f>
        <v>0</v>
      </c>
      <c r="O29" s="165">
        <f>IF(Féminines!$B46=0,0,IF(Féminines!$F46="X"," ","NP"))</f>
        <v>0</v>
      </c>
      <c r="P29" s="165">
        <f>IF(Féminines!$B47=0,0,IF(Féminines!$F47="X"," ","NP"))</f>
        <v>0</v>
      </c>
      <c r="Q29" s="165">
        <f>IF(Féminines!$B48=0,0,IF(Féminines!$F48="X"," ","NP"))</f>
        <v>0</v>
      </c>
      <c r="R29" s="165">
        <f>IF(Féminines!$B49=0,0,IF(Féminines!$F49="X"," ","NP"))</f>
        <v>0</v>
      </c>
    </row>
    <row r="30" spans="1:18" ht="13.5">
      <c r="A30" s="138" t="str">
        <f>IF(Féminines!B28=0," ",Féminines!A28)</f>
        <v> </v>
      </c>
      <c r="B30" s="138" t="str">
        <f>IF(A30=" "," ",IF(Féminines!F28="X",Féminines!B28,"Non Partant ("&amp;Féminines!B28&amp;")"))</f>
        <v> </v>
      </c>
      <c r="C30" s="138" t="str">
        <f>IF(Féminines!F28="X",Féminines!C28," ")</f>
        <v> </v>
      </c>
      <c r="D30" s="139"/>
      <c r="E30" s="139" t="str">
        <f>IF(Féminines!B78=0," ",Féminines!A78)</f>
        <v> </v>
      </c>
      <c r="F30" s="140" t="str">
        <f>IF(E30=" "," ",IF(Féminines!F78="X",Féminines!B78,"Non Partant ("&amp;Féminines!B78&amp;")"))</f>
        <v> </v>
      </c>
      <c r="G30" s="139" t="str">
        <f>IF(Féminines!F78="X",Féminines!C78," ")</f>
        <v> 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</row>
    <row r="31" spans="1:18" ht="13.5">
      <c r="A31" s="139" t="str">
        <f>IF(Féminines!B29=0," ",Féminines!A29)</f>
        <v> </v>
      </c>
      <c r="B31" s="140" t="str">
        <f>IF(A31=" "," ",IF(Féminines!F29="X",Féminines!B29,"Non Partant ("&amp;Féminines!B29&amp;")"))</f>
        <v> </v>
      </c>
      <c r="C31" s="139" t="str">
        <f>IF(Féminines!F29="X",Féminines!C29," ")</f>
        <v> </v>
      </c>
      <c r="D31" s="139"/>
      <c r="E31" s="138" t="str">
        <f>IF(Féminines!B79=0," ",Féminines!A79)</f>
        <v> </v>
      </c>
      <c r="F31" s="138" t="str">
        <f>IF(E31=" "," ",IF(Féminines!F79="X",Féminines!B79,"Non Partant ("&amp;Féminines!B79&amp;")"))</f>
        <v> </v>
      </c>
      <c r="G31" s="138" t="str">
        <f>IF(Féminines!F79="X",Féminines!C79," ")</f>
        <v> </v>
      </c>
      <c r="I31" s="165"/>
      <c r="J31" s="165"/>
      <c r="K31" s="165"/>
      <c r="L31" s="165"/>
      <c r="M31" s="165"/>
      <c r="N31" s="165"/>
      <c r="O31" s="165"/>
      <c r="P31" s="165"/>
      <c r="Q31" s="165"/>
      <c r="R31" s="165"/>
    </row>
    <row r="32" spans="1:18" ht="13.5">
      <c r="A32" s="138" t="str">
        <f>IF(Féminines!B30=0," ",Féminines!A30)</f>
        <v> </v>
      </c>
      <c r="B32" s="138" t="str">
        <f>IF(A32=" "," ",IF(Féminines!F30="X",Féminines!B30,"Non Partant ("&amp;Féminines!B30&amp;")"))</f>
        <v> </v>
      </c>
      <c r="C32" s="138" t="str">
        <f>IF(Féminines!F30="X",Féminines!C30," ")</f>
        <v> </v>
      </c>
      <c r="D32" s="139"/>
      <c r="E32" s="139" t="str">
        <f>IF(Féminines!B80=0," ",Féminines!A80)</f>
        <v> </v>
      </c>
      <c r="F32" s="139" t="str">
        <f>IF(E32=" "," ",IF(Féminines!F80="X",Féminines!B80,"Non Partant ("&amp;Féminines!B80&amp;")"))</f>
        <v> </v>
      </c>
      <c r="G32" s="139" t="str">
        <f>IF(Féminines!F80="X",Féminines!C80," ")</f>
        <v> </v>
      </c>
      <c r="I32" s="165"/>
      <c r="J32" s="165"/>
      <c r="K32" s="165"/>
      <c r="L32" s="165"/>
      <c r="M32" s="165"/>
      <c r="N32" s="165"/>
      <c r="O32" s="165"/>
      <c r="P32" s="165"/>
      <c r="Q32" s="165"/>
      <c r="R32" s="165"/>
    </row>
    <row r="33" spans="1:18" ht="13.5">
      <c r="A33" s="139" t="str">
        <f>IF(Féminines!B31=0," ",Féminines!A31)</f>
        <v> </v>
      </c>
      <c r="B33" s="140" t="str">
        <f>IF(A33=" "," ",IF(Féminines!F31="X",Féminines!B31,"Non Partant ("&amp;Féminines!B31&amp;")"))</f>
        <v> </v>
      </c>
      <c r="C33" s="139" t="str">
        <f>IF(Féminines!F31="X",Féminines!C31," ")</f>
        <v> </v>
      </c>
      <c r="D33" s="139"/>
      <c r="E33" s="138" t="str">
        <f>IF(Féminines!B81=0," ",Féminines!A81)</f>
        <v> </v>
      </c>
      <c r="F33" s="138" t="str">
        <f>IF(E33=" "," ",IF(Féminines!F81="X",Féminines!B81,"Non Partant ("&amp;Féminines!B81&amp;")"))</f>
        <v> </v>
      </c>
      <c r="G33" s="138" t="str">
        <f>IF(Féminines!F81="X",Féminines!C81," ")</f>
        <v> 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</row>
    <row r="34" spans="1:18" ht="13.5">
      <c r="A34" s="138" t="str">
        <f>IF(Féminines!B32=0," ",Féminines!A32)</f>
        <v> </v>
      </c>
      <c r="B34" s="138" t="str">
        <f>IF(A34=" "," ",IF(Féminines!F32="X",Féminines!B32,"Non Partant ("&amp;Féminines!B32&amp;")"))</f>
        <v> </v>
      </c>
      <c r="C34" s="138" t="str">
        <f>IF(Féminines!F32="X",Féminines!C32," ")</f>
        <v> </v>
      </c>
      <c r="D34" s="139"/>
      <c r="E34" s="139" t="str">
        <f>IF(Féminines!B82=0," ",Féminines!A82)</f>
        <v> </v>
      </c>
      <c r="F34" s="139" t="str">
        <f>IF(E34=" "," ",IF(Féminines!F82="X",Féminines!B82,"Non Partant ("&amp;Féminines!B82&amp;")"))</f>
        <v> </v>
      </c>
      <c r="G34" s="139" t="str">
        <f>IF(Féminines!F82="X",Féminines!C82," ")</f>
        <v> </v>
      </c>
      <c r="I34" s="135">
        <f>Féminines!A50</f>
        <v>41</v>
      </c>
      <c r="J34" s="135">
        <f>Féminines!A51</f>
        <v>42</v>
      </c>
      <c r="K34" s="135">
        <f>Féminines!A52</f>
        <v>43</v>
      </c>
      <c r="L34" s="135">
        <f>Féminines!A53</f>
        <v>44</v>
      </c>
      <c r="M34" s="135">
        <f>Féminines!A54</f>
        <v>45</v>
      </c>
      <c r="N34" s="135">
        <f>Féminines!A55</f>
        <v>46</v>
      </c>
      <c r="O34" s="135">
        <f>Féminines!A56</f>
        <v>47</v>
      </c>
      <c r="P34" s="135">
        <f>Féminines!A57</f>
        <v>48</v>
      </c>
      <c r="Q34" s="135">
        <f>Féminines!A58</f>
        <v>49</v>
      </c>
      <c r="R34" s="135">
        <f>Féminines!A59</f>
        <v>50</v>
      </c>
    </row>
    <row r="35" spans="1:18" ht="13.5">
      <c r="A35" s="139" t="str">
        <f>IF(Féminines!B33=0," ",Féminines!A33)</f>
        <v> </v>
      </c>
      <c r="B35" s="140" t="str">
        <f>IF(A35=" "," ",IF(Féminines!F33="X",Féminines!B33,"Non Partant ("&amp;Féminines!B33&amp;")"))</f>
        <v> </v>
      </c>
      <c r="C35" s="139" t="str">
        <f>IF(Féminines!F33="X",Féminines!C33," ")</f>
        <v> </v>
      </c>
      <c r="D35" s="139"/>
      <c r="E35" s="138" t="str">
        <f>IF(Féminines!B83=0," ",Féminines!A83)</f>
        <v> </v>
      </c>
      <c r="F35" s="138" t="str">
        <f>IF(E35=" "," ",IF(Féminines!F83="X",Féminines!B83,"Non Partant ("&amp;Féminines!B83&amp;")"))</f>
        <v> </v>
      </c>
      <c r="G35" s="138" t="str">
        <f>IF(Féminines!F83="X",Féminines!C83," ")</f>
        <v> </v>
      </c>
      <c r="I35" s="165">
        <f>IF(Féminines!$B50=0,0,IF(Féminines!$F50="X"," ","NP"))</f>
        <v>0</v>
      </c>
      <c r="J35" s="165">
        <f>IF(Féminines!$B51=0,0,IF(Féminines!$F51="X"," ","NP"))</f>
        <v>0</v>
      </c>
      <c r="K35" s="165">
        <f>IF(Féminines!$B52=0,0,IF(Féminines!$F52="X"," ","NP"))</f>
        <v>0</v>
      </c>
      <c r="L35" s="165">
        <f>IF(Féminines!$B53=0,0,IF(Féminines!$F53="X"," ","NP"))</f>
        <v>0</v>
      </c>
      <c r="M35" s="165">
        <f>IF(Féminines!$B54=0,0,IF(Féminines!$F54="X"," ","NP"))</f>
        <v>0</v>
      </c>
      <c r="N35" s="165">
        <f>IF(Féminines!$B55=0,0,IF(Féminines!$F55="X"," ","NP"))</f>
        <v>0</v>
      </c>
      <c r="O35" s="165">
        <f>IF(Féminines!$B56=0,0,IF(Féminines!$F56="X"," ","NP"))</f>
        <v>0</v>
      </c>
      <c r="P35" s="165">
        <f>IF(Féminines!$B57=0,0,IF(Féminines!$F57="X"," ","NP"))</f>
        <v>0</v>
      </c>
      <c r="Q35" s="165">
        <f>IF(Féminines!$B58=0,0,IF(Féminines!$F58="X"," ","NP"))</f>
        <v>0</v>
      </c>
      <c r="R35" s="165">
        <f>IF(Féminines!$B59=0,0,IF(Féminines!$F59="X"," ","NP"))</f>
        <v>0</v>
      </c>
    </row>
    <row r="36" spans="1:18" ht="13.5">
      <c r="A36" s="138" t="str">
        <f>IF(Féminines!B34=0," ",Féminines!A34)</f>
        <v> </v>
      </c>
      <c r="B36" s="138" t="str">
        <f>IF(A36=" "," ",IF(Féminines!F34="X",Féminines!B34,"Non Partant ("&amp;Féminines!B34&amp;")"))</f>
        <v> </v>
      </c>
      <c r="C36" s="138" t="str">
        <f>IF(Féminines!F34="X",Féminines!C34," ")</f>
        <v> </v>
      </c>
      <c r="D36" s="139"/>
      <c r="E36" s="139" t="str">
        <f>IF(Féminines!B84=0," ",Féminines!A84)</f>
        <v> </v>
      </c>
      <c r="F36" s="139" t="str">
        <f>IF(E36=" "," ",IF(Féminines!F84="X",Féminines!B84,"Non Partant ("&amp;Féminines!B84&amp;")"))</f>
        <v> </v>
      </c>
      <c r="G36" s="139" t="str">
        <f>IF(Féminines!F84="X",Féminines!C84," ")</f>
        <v> </v>
      </c>
      <c r="I36" s="165"/>
      <c r="J36" s="165"/>
      <c r="K36" s="165"/>
      <c r="L36" s="165"/>
      <c r="M36" s="165"/>
      <c r="N36" s="165"/>
      <c r="O36" s="165"/>
      <c r="P36" s="165"/>
      <c r="Q36" s="165"/>
      <c r="R36" s="165"/>
    </row>
    <row r="37" spans="1:18" ht="13.5">
      <c r="A37" s="139" t="str">
        <f>IF(Féminines!B35=0," ",Féminines!A35)</f>
        <v> </v>
      </c>
      <c r="B37" s="140" t="str">
        <f>IF(A37=" "," ",IF(Féminines!F35="X",Féminines!B35,"Non Partant ("&amp;Féminines!B35&amp;")"))</f>
        <v> </v>
      </c>
      <c r="C37" s="139" t="str">
        <f>IF(Féminines!F35="X",Féminines!C35," ")</f>
        <v> </v>
      </c>
      <c r="D37" s="139"/>
      <c r="E37" s="138" t="str">
        <f>IF(Féminines!B85=0," ",Féminines!A85)</f>
        <v> </v>
      </c>
      <c r="F37" s="138" t="str">
        <f>IF(E37=" "," ",IF(Féminines!F85="X",Féminines!B85,"Non Partant ("&amp;Féminines!B85&amp;")"))</f>
        <v> </v>
      </c>
      <c r="G37" s="138" t="str">
        <f>IF(Féminines!F85="X",Féminines!C85," ")</f>
        <v> </v>
      </c>
      <c r="I37" s="165"/>
      <c r="J37" s="165"/>
      <c r="K37" s="165"/>
      <c r="L37" s="165"/>
      <c r="M37" s="165"/>
      <c r="N37" s="165"/>
      <c r="O37" s="165"/>
      <c r="P37" s="165"/>
      <c r="Q37" s="165"/>
      <c r="R37" s="165"/>
    </row>
    <row r="38" spans="1:18" ht="13.5">
      <c r="A38" s="138" t="str">
        <f>IF(Féminines!B36=0," ",Féminines!A36)</f>
        <v> </v>
      </c>
      <c r="B38" s="138" t="str">
        <f>IF(A38=" "," ",IF(Féminines!F36="X",Féminines!B36,"Non Partant ("&amp;Féminines!B36&amp;")"))</f>
        <v> </v>
      </c>
      <c r="C38" s="138" t="str">
        <f>IF(Féminines!F36="X",Féminines!C36," ")</f>
        <v> </v>
      </c>
      <c r="D38" s="139"/>
      <c r="E38" s="139" t="str">
        <f>IF(Féminines!B86=0," ",Féminines!A86)</f>
        <v> </v>
      </c>
      <c r="F38" s="139" t="str">
        <f>IF(E38=" "," ",IF(Féminines!F86="X",Féminines!B86,"Non Partant ("&amp;Féminines!B86&amp;")"))</f>
        <v> </v>
      </c>
      <c r="G38" s="139" t="str">
        <f>IF(Féminines!F86="X",Féminines!C86," ")</f>
        <v> </v>
      </c>
      <c r="I38" s="165"/>
      <c r="J38" s="165"/>
      <c r="K38" s="165"/>
      <c r="L38" s="165"/>
      <c r="M38" s="165"/>
      <c r="N38" s="165"/>
      <c r="O38" s="165"/>
      <c r="P38" s="165"/>
      <c r="Q38" s="165"/>
      <c r="R38" s="165"/>
    </row>
    <row r="39" spans="1:18" ht="13.5">
      <c r="A39" s="139" t="str">
        <f>IF(Féminines!B37=0," ",Féminines!A37)</f>
        <v> </v>
      </c>
      <c r="B39" s="140" t="str">
        <f>IF(A39=" "," ",IF(Féminines!F37="X",Féminines!B37,"Non Partant ("&amp;Féminines!B37&amp;")"))</f>
        <v> </v>
      </c>
      <c r="C39" s="139" t="str">
        <f>IF(Féminines!F37="X",Féminines!C37," ")</f>
        <v> </v>
      </c>
      <c r="D39" s="139"/>
      <c r="E39" s="138" t="str">
        <f>IF(Féminines!B87=0," ",Féminines!A87)</f>
        <v> </v>
      </c>
      <c r="F39" s="138" t="str">
        <f>IF(E39=" "," ",IF(Féminines!F87="X",Féminines!B87,"Non Partant ("&amp;Féminines!B87&amp;")"))</f>
        <v> </v>
      </c>
      <c r="G39" s="138" t="str">
        <f>IF(Féminines!F87="X",Féminines!C87," ")</f>
        <v> 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</row>
    <row r="40" spans="1:18" ht="13.5">
      <c r="A40" s="138" t="str">
        <f>IF(Féminines!B38=0," ",Féminines!A38)</f>
        <v> </v>
      </c>
      <c r="B40" s="138" t="str">
        <f>IF(A40=" "," ",IF(Féminines!F38="X",Féminines!B38,"Non Partant ("&amp;Féminines!B38&amp;")"))</f>
        <v> </v>
      </c>
      <c r="C40" s="138" t="str">
        <f>IF(Féminines!F38="X",Féminines!C38," ")</f>
        <v> </v>
      </c>
      <c r="D40" s="139"/>
      <c r="E40" s="139" t="str">
        <f>IF(Féminines!B88=0," ",Féminines!A88)</f>
        <v> </v>
      </c>
      <c r="F40" s="139" t="str">
        <f>IF(E40=" "," ",IF(Féminines!F88="X",Féminines!B88,"Non Partant ("&amp;Féminines!B88&amp;")"))</f>
        <v> </v>
      </c>
      <c r="G40" s="139" t="str">
        <f>IF(Féminines!F88="X",Féminines!C88," ")</f>
        <v> </v>
      </c>
      <c r="I40" s="135">
        <f>Féminines!A60</f>
        <v>51</v>
      </c>
      <c r="J40" s="135">
        <f>Féminines!A61</f>
        <v>52</v>
      </c>
      <c r="K40" s="135">
        <f>Féminines!A62</f>
        <v>53</v>
      </c>
      <c r="L40" s="135">
        <f>Féminines!A63</f>
        <v>54</v>
      </c>
      <c r="M40" s="135">
        <f>Féminines!A64</f>
        <v>55</v>
      </c>
      <c r="N40" s="135">
        <f>Féminines!A65</f>
        <v>56</v>
      </c>
      <c r="O40" s="135">
        <f>Féminines!A66</f>
        <v>57</v>
      </c>
      <c r="P40" s="135">
        <f>Féminines!A67</f>
        <v>58</v>
      </c>
      <c r="Q40" s="135">
        <f>Féminines!A68</f>
        <v>59</v>
      </c>
      <c r="R40" s="135">
        <f>Féminines!A69</f>
        <v>60</v>
      </c>
    </row>
    <row r="41" spans="1:18" ht="13.5">
      <c r="A41" s="139" t="str">
        <f>IF(Féminines!B39=0," ",Féminines!A39)</f>
        <v> </v>
      </c>
      <c r="B41" s="140" t="str">
        <f>IF(A41=" "," ",IF(Féminines!F39="X",Féminines!B39,"Non Partant ("&amp;Féminines!B39&amp;")"))</f>
        <v> </v>
      </c>
      <c r="C41" s="139" t="str">
        <f>IF(Féminines!F39="X",Féminines!C39," ")</f>
        <v> </v>
      </c>
      <c r="D41" s="139"/>
      <c r="E41" s="138" t="str">
        <f>IF(Féminines!B89=0," ",Féminines!A89)</f>
        <v> </v>
      </c>
      <c r="F41" s="138" t="str">
        <f>IF(E41=" "," ",IF(Féminines!F89="X",Féminines!B89,"Non Partant ("&amp;Féminines!B89&amp;")"))</f>
        <v> </v>
      </c>
      <c r="G41" s="138" t="str">
        <f>IF(Féminines!F89="X",Féminines!C89," ")</f>
        <v> </v>
      </c>
      <c r="I41" s="165">
        <f>IF(Féminines!$B60=0,0,IF(Féminines!$F60="X"," ","NP"))</f>
        <v>0</v>
      </c>
      <c r="J41" s="165">
        <f>IF(Féminines!$B61=0,0,IF(Féminines!$F61="X"," ","NP"))</f>
        <v>0</v>
      </c>
      <c r="K41" s="165">
        <f>IF(Féminines!$B62=0,0,IF(Féminines!$F62="X"," ","NP"))</f>
        <v>0</v>
      </c>
      <c r="L41" s="165">
        <f>IF(Féminines!$B63=0,0,IF(Féminines!$F63="X"," ","NP"))</f>
        <v>0</v>
      </c>
      <c r="M41" s="165">
        <f>IF(Féminines!$B64=0,0,IF(Féminines!$F64="X"," ","NP"))</f>
        <v>0</v>
      </c>
      <c r="N41" s="165">
        <f>IF(Féminines!$B65=0,0,IF(Féminines!$F65="X"," ","NP"))</f>
        <v>0</v>
      </c>
      <c r="O41" s="165">
        <f>IF(Féminines!$B66=0,0,IF(Féminines!$F66="X"," ","NP"))</f>
        <v>0</v>
      </c>
      <c r="P41" s="165">
        <f>IF(Féminines!$B67=0,0,IF(Féminines!$F67="X"," ","NP"))</f>
        <v>0</v>
      </c>
      <c r="Q41" s="165">
        <f>IF(Féminines!$B68=0,0,IF(Féminines!$F68="X"," ","NP"))</f>
        <v>0</v>
      </c>
      <c r="R41" s="165">
        <f>IF(Féminines!$B69=0,0,IF(Féminines!$F69="X"," ","NP"))</f>
        <v>0</v>
      </c>
    </row>
    <row r="42" spans="1:18" ht="13.5">
      <c r="A42" s="138" t="str">
        <f>IF(Féminines!B40=0," ",Féminines!A40)</f>
        <v> </v>
      </c>
      <c r="B42" s="138" t="str">
        <f>IF(A42=" "," ",IF(Féminines!F40="X",Féminines!B40,"Non Partant ("&amp;Féminines!B40&amp;")"))</f>
        <v> </v>
      </c>
      <c r="C42" s="138" t="str">
        <f>IF(Féminines!F40="X",Féminines!C40," ")</f>
        <v> </v>
      </c>
      <c r="D42" s="139"/>
      <c r="E42" s="139" t="str">
        <f>IF(Féminines!B90=0," ",Féminines!A90)</f>
        <v> </v>
      </c>
      <c r="F42" s="139" t="str">
        <f>IF(E42=" "," ",IF(Féminines!F90="X",Féminines!B90,"Non Partant ("&amp;Féminines!B90&amp;")"))</f>
        <v> </v>
      </c>
      <c r="G42" s="139" t="str">
        <f>IF(Féminines!F90="X",Féminines!C90," ")</f>
        <v> 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</row>
    <row r="43" spans="1:18" ht="13.5">
      <c r="A43" s="139" t="str">
        <f>IF(Féminines!B41=0," ",Féminines!A41)</f>
        <v> </v>
      </c>
      <c r="B43" s="140" t="str">
        <f>IF(A43=" "," ",IF(Féminines!F41="X",Féminines!B41,"Non Partant ("&amp;Féminines!B41&amp;")"))</f>
        <v> </v>
      </c>
      <c r="C43" s="139" t="str">
        <f>IF(Féminines!F41="X",Féminines!C41," ")</f>
        <v> </v>
      </c>
      <c r="D43" s="139"/>
      <c r="E43" s="138" t="str">
        <f>IF(Féminines!B91=0," ",Féminines!A91)</f>
        <v> </v>
      </c>
      <c r="F43" s="138" t="str">
        <f>IF(E43=" "," ",IF(Féminines!F91="X",Féminines!B91,"Non Partant ("&amp;Féminines!B91&amp;")"))</f>
        <v> </v>
      </c>
      <c r="G43" s="138" t="str">
        <f>IF(Féminines!F91="X",Féminines!C91," ")</f>
        <v> </v>
      </c>
      <c r="I43" s="165"/>
      <c r="J43" s="165"/>
      <c r="K43" s="165"/>
      <c r="L43" s="165"/>
      <c r="M43" s="165"/>
      <c r="N43" s="165"/>
      <c r="O43" s="165"/>
      <c r="P43" s="165"/>
      <c r="Q43" s="165"/>
      <c r="R43" s="165"/>
    </row>
    <row r="44" spans="1:18" ht="13.5">
      <c r="A44" s="138" t="str">
        <f>IF(Féminines!B42=0," ",Féminines!A42)</f>
        <v> </v>
      </c>
      <c r="B44" s="138" t="str">
        <f>IF(A44=" "," ",IF(Féminines!F42="X",Féminines!B42,"Non Partant ("&amp;Féminines!B42&amp;")"))</f>
        <v> </v>
      </c>
      <c r="C44" s="138" t="str">
        <f>IF(Féminines!F42="X",Féminines!C42," ")</f>
        <v> </v>
      </c>
      <c r="D44" s="139"/>
      <c r="E44" s="139" t="str">
        <f>IF(Féminines!B92=0," ",Féminines!A92)</f>
        <v> </v>
      </c>
      <c r="F44" s="139" t="str">
        <f>IF(E44=" "," ",IF(Féminines!F92="X",Féminines!B92,"Non Partant ("&amp;Féminines!B92&amp;")"))</f>
        <v> </v>
      </c>
      <c r="G44" s="139" t="str">
        <f>IF(Féminines!F92="X",Féminines!C92," ")</f>
        <v> </v>
      </c>
      <c r="I44" s="165"/>
      <c r="J44" s="165"/>
      <c r="K44" s="165"/>
      <c r="L44" s="165"/>
      <c r="M44" s="165"/>
      <c r="N44" s="165"/>
      <c r="O44" s="165"/>
      <c r="P44" s="165"/>
      <c r="Q44" s="165"/>
      <c r="R44" s="165"/>
    </row>
    <row r="45" spans="1:18" ht="13.5">
      <c r="A45" s="139" t="str">
        <f>IF(Féminines!B43=0," ",Féminines!A43)</f>
        <v> </v>
      </c>
      <c r="B45" s="140" t="str">
        <f>IF(A45=" "," ",IF(Féminines!F43="X",Féminines!B43,"Non Partant ("&amp;Féminines!B43&amp;")"))</f>
        <v> </v>
      </c>
      <c r="C45" s="139" t="str">
        <f>IF(Féminines!F43="X",Féminines!C43," ")</f>
        <v> </v>
      </c>
      <c r="D45" s="139"/>
      <c r="E45" s="138" t="str">
        <f>IF(Féminines!B93=0," ",Féminines!A93)</f>
        <v> </v>
      </c>
      <c r="F45" s="138" t="str">
        <f>IF(E45=" "," ",IF(Féminines!F93="X",Féminines!B93,"Non Partant ("&amp;Féminines!B93&amp;")"))</f>
        <v> </v>
      </c>
      <c r="G45" s="138" t="str">
        <f>IF(Féminines!F93="X",Féminines!C93," ")</f>
        <v> </v>
      </c>
      <c r="I45" s="165"/>
      <c r="J45" s="165"/>
      <c r="K45" s="165"/>
      <c r="L45" s="165"/>
      <c r="M45" s="165"/>
      <c r="N45" s="165"/>
      <c r="O45" s="165"/>
      <c r="P45" s="165"/>
      <c r="Q45" s="165"/>
      <c r="R45" s="165"/>
    </row>
    <row r="46" spans="1:18" ht="13.5">
      <c r="A46" s="138" t="str">
        <f>IF(Féminines!B44=0," ",Féminines!A44)</f>
        <v> </v>
      </c>
      <c r="B46" s="138" t="str">
        <f>IF(A46=" "," ",IF(Féminines!F44="X",Féminines!B44,"Non Partant ("&amp;Féminines!B44&amp;")"))</f>
        <v> </v>
      </c>
      <c r="C46" s="138" t="str">
        <f>IF(Féminines!F44="X",Féminines!C44," ")</f>
        <v> </v>
      </c>
      <c r="D46" s="139"/>
      <c r="E46" s="139" t="str">
        <f>IF(Féminines!B94=0," ",Féminines!A94)</f>
        <v> </v>
      </c>
      <c r="F46" s="139" t="str">
        <f>IF(E46=" "," ",IF(Féminines!F94="X",Féminines!B94,"Non Partant ("&amp;Féminines!B94&amp;")"))</f>
        <v> </v>
      </c>
      <c r="G46" s="139" t="str">
        <f>IF(Féminines!F94="X",Féminines!C94," ")</f>
        <v> </v>
      </c>
      <c r="I46" s="135">
        <f>Féminines!A70</f>
        <v>61</v>
      </c>
      <c r="J46" s="135">
        <f>Féminines!A71</f>
        <v>62</v>
      </c>
      <c r="K46" s="135">
        <f>Féminines!A72</f>
        <v>63</v>
      </c>
      <c r="L46" s="135">
        <f>Féminines!A73</f>
        <v>64</v>
      </c>
      <c r="M46" s="135">
        <f>Féminines!A74</f>
        <v>65</v>
      </c>
      <c r="N46" s="135">
        <f>Féminines!A75</f>
        <v>66</v>
      </c>
      <c r="O46" s="135">
        <f>Féminines!A76</f>
        <v>67</v>
      </c>
      <c r="P46" s="135">
        <f>Féminines!A77</f>
        <v>68</v>
      </c>
      <c r="Q46" s="135">
        <f>Féminines!A78</f>
        <v>69</v>
      </c>
      <c r="R46" s="135">
        <f>Féminines!A79</f>
        <v>70</v>
      </c>
    </row>
    <row r="47" spans="1:18" ht="13.5">
      <c r="A47" s="139" t="str">
        <f>IF(Féminines!B45=0," ",Féminines!A45)</f>
        <v> </v>
      </c>
      <c r="B47" s="140" t="str">
        <f>IF(A47=" "," ",IF(Féminines!F45="X",Féminines!B45,"Non Partant ("&amp;Féminines!B45&amp;")"))</f>
        <v> </v>
      </c>
      <c r="C47" s="139" t="str">
        <f>IF(Féminines!F45="X",Féminines!C45," ")</f>
        <v> </v>
      </c>
      <c r="D47" s="139"/>
      <c r="E47" s="138" t="str">
        <f>IF(Féminines!B95=0," ",Féminines!A95)</f>
        <v> </v>
      </c>
      <c r="F47" s="138" t="str">
        <f>IF(E47=" "," ",IF(Féminines!F95="X",Féminines!B95,"Non Partant ("&amp;Féminines!B95&amp;")"))</f>
        <v> </v>
      </c>
      <c r="G47" s="138" t="str">
        <f>IF(Féminines!F95="X",Féminines!C95," ")</f>
        <v> </v>
      </c>
      <c r="I47" s="165">
        <f>IF(Féminines!$B70=0,0,IF(Féminines!$F70="X"," ","NP"))</f>
        <v>0</v>
      </c>
      <c r="J47" s="165">
        <f>IF(Féminines!$B71=0,0,IF(Féminines!$F71="X"," ","NP"))</f>
        <v>0</v>
      </c>
      <c r="K47" s="165">
        <f>IF(Féminines!$B72=0,0,IF(Féminines!$F72="X"," ","NP"))</f>
        <v>0</v>
      </c>
      <c r="L47" s="165">
        <f>IF(Féminines!$B73=0,0,IF(Féminines!$F73="X"," ","NP"))</f>
        <v>0</v>
      </c>
      <c r="M47" s="165">
        <f>IF(Féminines!$B74=0,0,IF(Féminines!$F74="X"," ","NP"))</f>
        <v>0</v>
      </c>
      <c r="N47" s="165">
        <f>IF(Féminines!$B75=0,0,IF(Féminines!$F75="X"," ","NP"))</f>
        <v>0</v>
      </c>
      <c r="O47" s="165">
        <f>IF(Féminines!$B76=0,0,IF(Féminines!$F76="X"," ","NP"))</f>
        <v>0</v>
      </c>
      <c r="P47" s="165">
        <f>IF(Féminines!$B77=0,0,IF(Féminines!$F77="X"," ","NP"))</f>
        <v>0</v>
      </c>
      <c r="Q47" s="165">
        <f>IF(Féminines!$B78=0,0,IF(Féminines!$F78="X"," ","NP"))</f>
        <v>0</v>
      </c>
      <c r="R47" s="165">
        <f>IF(Féminines!$B79=0,0,IF(Féminines!$F79="X"," ","NP"))</f>
        <v>0</v>
      </c>
    </row>
    <row r="48" spans="1:18" ht="13.5">
      <c r="A48" s="138" t="str">
        <f>IF(Féminines!B46=0," ",Féminines!A46)</f>
        <v> </v>
      </c>
      <c r="B48" s="138" t="str">
        <f>IF(A48=" "," ",IF(Féminines!F46="X",Féminines!B46,"Non Partant ("&amp;Féminines!B46&amp;")"))</f>
        <v> </v>
      </c>
      <c r="C48" s="138" t="str">
        <f>IF(Féminines!F46="X",Féminines!C46," ")</f>
        <v> </v>
      </c>
      <c r="D48" s="139"/>
      <c r="E48" s="139" t="str">
        <f>IF(Féminines!B96=0," ",Féminines!A96)</f>
        <v> </v>
      </c>
      <c r="F48" s="139" t="str">
        <f>IF(E48=" "," ",IF(Féminines!F96="X",Féminines!B96,"Non Partant ("&amp;Féminines!B96&amp;")"))</f>
        <v> </v>
      </c>
      <c r="G48" s="139" t="str">
        <f>IF(Féminines!F96="X",Féminines!C96," ")</f>
        <v> </v>
      </c>
      <c r="I48" s="165"/>
      <c r="J48" s="165"/>
      <c r="K48" s="165"/>
      <c r="L48" s="165"/>
      <c r="M48" s="165"/>
      <c r="N48" s="165"/>
      <c r="O48" s="165"/>
      <c r="P48" s="165"/>
      <c r="Q48" s="165"/>
      <c r="R48" s="165"/>
    </row>
    <row r="49" spans="1:18" ht="13.5">
      <c r="A49" s="139" t="str">
        <f>IF(Féminines!B47=0," ",Féminines!A47)</f>
        <v> </v>
      </c>
      <c r="B49" s="140" t="str">
        <f>IF(A49=" "," ",IF(Féminines!F47="X",Féminines!B47,"Non Partant ("&amp;Féminines!B47&amp;")"))</f>
        <v> </v>
      </c>
      <c r="C49" s="139" t="str">
        <f>IF(Féminines!F47="X",Féminines!C47," ")</f>
        <v> </v>
      </c>
      <c r="D49" s="139"/>
      <c r="E49" s="138" t="str">
        <f>IF(Féminines!B97=0," ",Féminines!A97)</f>
        <v> </v>
      </c>
      <c r="F49" s="138" t="str">
        <f>IF(E49=" "," ",IF(Féminines!F97="X",Féminines!B97,"Non Partant ("&amp;Féminines!B97&amp;")"))</f>
        <v> </v>
      </c>
      <c r="G49" s="138" t="str">
        <f>IF(Féminines!F97="X",Féminines!C97," ")</f>
        <v> </v>
      </c>
      <c r="I49" s="165"/>
      <c r="J49" s="165"/>
      <c r="K49" s="165"/>
      <c r="L49" s="165"/>
      <c r="M49" s="165"/>
      <c r="N49" s="165"/>
      <c r="O49" s="165"/>
      <c r="P49" s="165"/>
      <c r="Q49" s="165"/>
      <c r="R49" s="165"/>
    </row>
    <row r="50" spans="1:18" ht="13.5">
      <c r="A50" s="138" t="str">
        <f>IF(Féminines!B48=0," ",Féminines!A48)</f>
        <v> </v>
      </c>
      <c r="B50" s="138" t="str">
        <f>IF(A50=" "," ",IF(Féminines!F48="X",Féminines!B48,"Non Partant ("&amp;Féminines!B48&amp;")"))</f>
        <v> </v>
      </c>
      <c r="C50" s="138" t="str">
        <f>IF(Féminines!F48="X",Féminines!C48," ")</f>
        <v> </v>
      </c>
      <c r="D50" s="139"/>
      <c r="E50" s="139" t="str">
        <f>IF(Féminines!B98=0," ",Féminines!A98)</f>
        <v> </v>
      </c>
      <c r="F50" s="139" t="str">
        <f>IF(E50=" "," ",IF(Féminines!F98="X",Féminines!B98,"Non Partant ("&amp;Féminines!B98&amp;")"))</f>
        <v> </v>
      </c>
      <c r="G50" s="139" t="str">
        <f>IF(Féminines!F98="X",Féminines!C98," ")</f>
        <v> </v>
      </c>
      <c r="I50" s="165"/>
      <c r="J50" s="165"/>
      <c r="K50" s="165"/>
      <c r="L50" s="165"/>
      <c r="M50" s="165"/>
      <c r="N50" s="165"/>
      <c r="O50" s="165"/>
      <c r="P50" s="165"/>
      <c r="Q50" s="165"/>
      <c r="R50" s="165"/>
    </row>
    <row r="51" spans="1:18" ht="13.5">
      <c r="A51" s="139" t="str">
        <f>IF(Féminines!B49=0," ",Féminines!A49)</f>
        <v> </v>
      </c>
      <c r="B51" s="140" t="str">
        <f>IF(A51=" "," ",IF(Féminines!F49="X",Féminines!B49,"Non Partant ("&amp;Féminines!B49&amp;")"))</f>
        <v> </v>
      </c>
      <c r="C51" s="139" t="str">
        <f>IF(Féminines!F49="X",Féminines!C49," ")</f>
        <v> </v>
      </c>
      <c r="D51" s="139"/>
      <c r="E51" s="138" t="str">
        <f>IF(Féminines!B99=0," ",Féminines!A99)</f>
        <v> </v>
      </c>
      <c r="F51" s="138" t="str">
        <f>IF(E51=" "," ",IF(Féminines!F99="X",Féminines!B99,"Non Partant ("&amp;Féminines!B99&amp;")"))</f>
        <v> </v>
      </c>
      <c r="G51" s="138" t="str">
        <f>IF(Féminines!F99="X",Féminines!C99," ")</f>
        <v> </v>
      </c>
      <c r="I51" s="165"/>
      <c r="J51" s="165"/>
      <c r="K51" s="165"/>
      <c r="L51" s="165"/>
      <c r="M51" s="165"/>
      <c r="N51" s="165"/>
      <c r="O51" s="165"/>
      <c r="P51" s="165"/>
      <c r="Q51" s="165"/>
      <c r="R51" s="165"/>
    </row>
    <row r="52" spans="1:18" ht="13.5">
      <c r="A52" s="138" t="str">
        <f>IF(Féminines!B50=0," ",Féminines!A50)</f>
        <v> </v>
      </c>
      <c r="B52" s="138" t="str">
        <f>IF(A52=" "," ",IF(Féminines!F50="X",Féminines!B50,"Non Partant ("&amp;Féminines!B50&amp;")"))</f>
        <v> </v>
      </c>
      <c r="C52" s="138" t="str">
        <f>IF(Féminines!F50="X",Féminines!C50," ")</f>
        <v> </v>
      </c>
      <c r="D52" s="139"/>
      <c r="E52" s="139" t="str">
        <f>IF(Féminines!B100=0," ",Féminines!A100)</f>
        <v> </v>
      </c>
      <c r="F52" s="139" t="str">
        <f>IF(E52=" "," ",IF(Féminines!F100="X",Féminines!B100,"Non Partant ("&amp;Féminines!B100&amp;")"))</f>
        <v> </v>
      </c>
      <c r="G52" s="139" t="str">
        <f>IF(Féminines!F100="X",Féminines!C100," ")</f>
        <v> </v>
      </c>
      <c r="I52" s="135">
        <f>Féminines!A80</f>
        <v>71</v>
      </c>
      <c r="J52" s="135">
        <f>Féminines!A81</f>
        <v>72</v>
      </c>
      <c r="K52" s="135">
        <f>Féminines!A82</f>
        <v>73</v>
      </c>
      <c r="L52" s="135">
        <f>Féminines!A83</f>
        <v>74</v>
      </c>
      <c r="M52" s="135">
        <f>Féminines!A84</f>
        <v>75</v>
      </c>
      <c r="N52" s="135">
        <f>Féminines!A85</f>
        <v>76</v>
      </c>
      <c r="O52" s="135">
        <f>Féminines!A86</f>
        <v>77</v>
      </c>
      <c r="P52" s="135">
        <f>Féminines!A88</f>
        <v>79</v>
      </c>
      <c r="Q52" s="135">
        <f>Féminines!A88</f>
        <v>79</v>
      </c>
      <c r="R52" s="135">
        <f>Féminines!A89</f>
        <v>80</v>
      </c>
    </row>
    <row r="53" spans="1:18" ht="13.5">
      <c r="A53" s="139" t="str">
        <f>IF(Féminines!B51=0," ",Féminines!A51)</f>
        <v> </v>
      </c>
      <c r="B53" s="140" t="str">
        <f>IF(A53=" "," ",IF(Féminines!F51="X",Féminines!B51,"Non Partant ("&amp;Féminines!B51&amp;")"))</f>
        <v> </v>
      </c>
      <c r="C53" s="139" t="str">
        <f>IF(Féminines!F51="X",Féminines!C51," ")</f>
        <v> </v>
      </c>
      <c r="D53" s="139"/>
      <c r="E53" s="138" t="str">
        <f>IF(Féminines!B101=0," ",Féminines!A101)</f>
        <v> </v>
      </c>
      <c r="F53" s="138" t="str">
        <f>IF(E53=" "," ",IF(Féminines!F101="X",Féminines!B101,"Non Partant ("&amp;Féminines!B101&amp;")"))</f>
        <v> </v>
      </c>
      <c r="G53" s="138" t="str">
        <f>IF(Féminines!F101="X",Féminines!C101," ")</f>
        <v> </v>
      </c>
      <c r="I53" s="165">
        <f>IF(Féminines!$B80=0,0,IF(Féminines!$F80="X"," ","NP"))</f>
        <v>0</v>
      </c>
      <c r="J53" s="165">
        <f>IF(Féminines!$B81=0,0,IF(Féminines!$F81="X"," ","NP"))</f>
        <v>0</v>
      </c>
      <c r="K53" s="165">
        <f>IF(Féminines!$B82=0,0,IF(Féminines!$F82="X"," ","NP"))</f>
        <v>0</v>
      </c>
      <c r="L53" s="165">
        <f>IF(Féminines!$B83=0,0,IF(Féminines!$F83="X"," ","NP"))</f>
        <v>0</v>
      </c>
      <c r="M53" s="165">
        <f>IF(Féminines!$B84=0,0,IF(Féminines!$F84="X"," ","NP"))</f>
        <v>0</v>
      </c>
      <c r="N53" s="165">
        <f>IF(Féminines!$B85=0,0,IF(Féminines!$F85="X"," ","NP"))</f>
        <v>0</v>
      </c>
      <c r="O53" s="165">
        <f>IF(Féminines!$B86=0,0,IF(Féminines!$F86="X"," ","NP"))</f>
        <v>0</v>
      </c>
      <c r="P53" s="165">
        <f>IF(Féminines!$B87=0,0,IF(Féminines!$F87="X"," ","NP"))</f>
        <v>0</v>
      </c>
      <c r="Q53" s="165">
        <f>IF(Féminines!$B88=0,0,IF(Féminines!$F88="X"," ","NP"))</f>
        <v>0</v>
      </c>
      <c r="R53" s="165">
        <f>IF(Féminines!$B89=0,0,IF(Féminines!$F89="X"," ","NP"))</f>
        <v>0</v>
      </c>
    </row>
    <row r="54" spans="1:18" ht="13.5">
      <c r="A54" s="138" t="str">
        <f>IF(Féminines!B52=0," ",Féminines!A52)</f>
        <v> </v>
      </c>
      <c r="B54" s="138" t="str">
        <f>IF(A54=" "," ",IF(Féminines!F52="X",Féminines!B52,"Non Partant ("&amp;Féminines!B52&amp;")"))</f>
        <v> </v>
      </c>
      <c r="C54" s="138" t="str">
        <f>IF(Féminines!F52="X",Féminines!C52," ")</f>
        <v> </v>
      </c>
      <c r="D54" s="139"/>
      <c r="E54" s="139" t="str">
        <f>IF(Féminines!B102=0," ",Féminines!A102)</f>
        <v> </v>
      </c>
      <c r="F54" s="139" t="str">
        <f>IF(E54=" "," ",IF(Féminines!F102="X",Féminines!B102,"Non Partant ("&amp;Féminines!B102&amp;")"))</f>
        <v> </v>
      </c>
      <c r="G54" s="139" t="str">
        <f>IF(Féminines!F102="X",Féminines!C102," ")</f>
        <v> </v>
      </c>
      <c r="I54" s="165"/>
      <c r="J54" s="165"/>
      <c r="K54" s="165"/>
      <c r="L54" s="165"/>
      <c r="M54" s="165"/>
      <c r="N54" s="165"/>
      <c r="O54" s="165"/>
      <c r="P54" s="165"/>
      <c r="Q54" s="165"/>
      <c r="R54" s="165"/>
    </row>
    <row r="55" spans="1:18" ht="13.5">
      <c r="A55" s="139" t="str">
        <f>IF(Féminines!B53=0," ",Féminines!A53)</f>
        <v> </v>
      </c>
      <c r="B55" s="140" t="str">
        <f>IF(A55=" "," ",IF(Féminines!F53="X",Féminines!B53,"Non Partant ("&amp;Féminines!B53&amp;")"))</f>
        <v> </v>
      </c>
      <c r="C55" s="139" t="str">
        <f>IF(Féminines!F53="X",Féminines!C53," ")</f>
        <v> </v>
      </c>
      <c r="D55" s="139"/>
      <c r="E55" s="138" t="str">
        <f>IF(Féminines!B103=0," ",Féminines!A103)</f>
        <v> </v>
      </c>
      <c r="F55" s="138" t="str">
        <f>IF(E55=" "," ",IF(Féminines!F103="X",Féminines!B103,"Non Partant ("&amp;Féminines!B103&amp;")"))</f>
        <v> </v>
      </c>
      <c r="G55" s="138" t="str">
        <f>IF(Féminines!F103="X",Féminines!C103," ")</f>
        <v> </v>
      </c>
      <c r="I55" s="165"/>
      <c r="J55" s="165"/>
      <c r="K55" s="165"/>
      <c r="L55" s="165"/>
      <c r="M55" s="165"/>
      <c r="N55" s="165"/>
      <c r="O55" s="165"/>
      <c r="P55" s="165"/>
      <c r="Q55" s="165"/>
      <c r="R55" s="165"/>
    </row>
    <row r="56" spans="1:18" ht="13.5">
      <c r="A56" s="138" t="str">
        <f>IF(Féminines!B54=0," ",Féminines!A54)</f>
        <v> </v>
      </c>
      <c r="B56" s="138" t="str">
        <f>IF(A56=" "," ",IF(Féminines!F54="X",Féminines!B54,"Non Partant ("&amp;Féminines!B54&amp;")"))</f>
        <v> </v>
      </c>
      <c r="C56" s="138" t="str">
        <f>IF(Féminines!F54="X",Féminines!C54," ")</f>
        <v> </v>
      </c>
      <c r="D56" s="139"/>
      <c r="E56" s="139" t="str">
        <f>IF(Féminines!B104=0," ",Féminines!A104)</f>
        <v> </v>
      </c>
      <c r="F56" s="139" t="str">
        <f>IF(E56=" "," ",IF(Féminines!F104="X",Féminines!B104,"Non Partant ("&amp;Féminines!B104&amp;")"))</f>
        <v> </v>
      </c>
      <c r="G56" s="139" t="str">
        <f>IF(Féminines!F104="X",Féminines!C104," ")</f>
        <v> </v>
      </c>
      <c r="I56" s="165"/>
      <c r="J56" s="165"/>
      <c r="K56" s="165"/>
      <c r="L56" s="165"/>
      <c r="M56" s="165"/>
      <c r="N56" s="165"/>
      <c r="O56" s="165"/>
      <c r="P56" s="165"/>
      <c r="Q56" s="165"/>
      <c r="R56" s="165"/>
    </row>
    <row r="57" spans="1:18" ht="13.5">
      <c r="A57" s="139" t="str">
        <f>IF(Féminines!B55=0," ",Féminines!A55)</f>
        <v> </v>
      </c>
      <c r="B57" s="140" t="str">
        <f>IF(A57=" "," ",IF(Féminines!F55="X",Féminines!B55,"Non Partant ("&amp;Féminines!B55&amp;")"))</f>
        <v> </v>
      </c>
      <c r="C57" s="139" t="str">
        <f>IF(Féminines!F55="X",Féminines!C55," ")</f>
        <v> </v>
      </c>
      <c r="D57" s="139"/>
      <c r="E57" s="138" t="str">
        <f>IF(Féminines!B105=0," ",Féminines!A105)</f>
        <v> </v>
      </c>
      <c r="F57" s="138" t="str">
        <f>IF(E57=" "," ",IF(Féminines!F105="X",Féminines!B105,"Non Partant ("&amp;Féminines!B105&amp;")"))</f>
        <v> </v>
      </c>
      <c r="G57" s="138" t="str">
        <f>IF(Féminines!F105="X",Féminines!C105," ")</f>
        <v> </v>
      </c>
      <c r="I57" s="165"/>
      <c r="J57" s="165"/>
      <c r="K57" s="165"/>
      <c r="L57" s="165"/>
      <c r="M57" s="165"/>
      <c r="N57" s="165"/>
      <c r="O57" s="165"/>
      <c r="P57" s="165"/>
      <c r="Q57" s="165"/>
      <c r="R57" s="165"/>
    </row>
    <row r="58" spans="1:18" ht="13.5">
      <c r="A58" s="138" t="str">
        <f>IF(Féminines!B56=0," ",Féminines!A56)</f>
        <v> </v>
      </c>
      <c r="B58" s="138" t="str">
        <f>IF(A58=" "," ",IF(Féminines!F56="X",Féminines!B56,"Non Partant ("&amp;Féminines!B56&amp;")"))</f>
        <v> </v>
      </c>
      <c r="C58" s="138" t="str">
        <f>IF(Féminines!F56="X",Féminines!C56," ")</f>
        <v> </v>
      </c>
      <c r="D58" s="139"/>
      <c r="E58" s="139" t="str">
        <f>IF(Féminines!B106=0," ",Féminines!A106)</f>
        <v> </v>
      </c>
      <c r="F58" s="139" t="str">
        <f>IF(E58=" "," ",IF(Féminines!F106="X",Féminines!B106,"Non Partant ("&amp;Féminines!B106&amp;")"))</f>
        <v> </v>
      </c>
      <c r="G58" s="139" t="str">
        <f>IF(Féminines!F106="X",Féminines!C106," ")</f>
        <v> </v>
      </c>
      <c r="I58" s="135">
        <f>Féminines!A90</f>
        <v>81</v>
      </c>
      <c r="J58" s="135">
        <f>Féminines!A91</f>
        <v>82</v>
      </c>
      <c r="K58" s="135">
        <f>Féminines!A92</f>
        <v>83</v>
      </c>
      <c r="L58" s="135">
        <f>Féminines!A93</f>
        <v>84</v>
      </c>
      <c r="M58" s="135">
        <f>Féminines!A94</f>
        <v>85</v>
      </c>
      <c r="N58" s="135">
        <f>Féminines!A95</f>
        <v>86</v>
      </c>
      <c r="O58" s="135">
        <f>Féminines!A96</f>
        <v>87</v>
      </c>
      <c r="P58" s="135">
        <f>Féminines!A97</f>
        <v>88</v>
      </c>
      <c r="Q58" s="135">
        <f>Féminines!A99</f>
        <v>90</v>
      </c>
      <c r="R58" s="135">
        <f>Féminines!A99</f>
        <v>90</v>
      </c>
    </row>
    <row r="59" spans="1:18" ht="13.5">
      <c r="A59" s="139" t="str">
        <f>IF(Féminines!B57=0," ",Féminines!A57)</f>
        <v> </v>
      </c>
      <c r="B59" s="140" t="str">
        <f>IF(A59=" "," ",IF(Féminines!F57="X",Féminines!B57,"Non Partant ("&amp;Féminines!B57&amp;")"))</f>
        <v> </v>
      </c>
      <c r="C59" s="139" t="str">
        <f>IF(Féminines!F57="X",Féminines!C57," ")</f>
        <v> </v>
      </c>
      <c r="D59" s="139"/>
      <c r="E59" s="138" t="str">
        <f>IF(Féminines!B107=0," ",Féminines!A107)</f>
        <v> </v>
      </c>
      <c r="F59" s="138" t="str">
        <f>IF(E59=" "," ",IF(Féminines!F107="X",Féminines!B107,"Non Partant ("&amp;Féminines!B107&amp;")"))</f>
        <v> </v>
      </c>
      <c r="G59" s="138" t="str">
        <f>IF(Féminines!F107="X",Féminines!C107," ")</f>
        <v> </v>
      </c>
      <c r="I59" s="165">
        <f>IF(Féminines!$B90=0,0,IF(Féminines!$F90="X"," ","NP"))</f>
        <v>0</v>
      </c>
      <c r="J59" s="165">
        <f>IF(Féminines!$B91=0,0,IF(Féminines!$F91="X"," ","NP"))</f>
        <v>0</v>
      </c>
      <c r="K59" s="165">
        <f>IF(Féminines!$B92=0,0,IF(Féminines!$F92="X"," ","NP"))</f>
        <v>0</v>
      </c>
      <c r="L59" s="165">
        <f>IF(Féminines!$B93=0,0,IF(Féminines!$F93="X"," ","NP"))</f>
        <v>0</v>
      </c>
      <c r="M59" s="165">
        <f>IF(Féminines!$B94=0,0,IF(Féminines!$F94="X"," ","NP"))</f>
        <v>0</v>
      </c>
      <c r="N59" s="165">
        <f>IF(Féminines!$B95=0,0,IF(Féminines!$F95="X"," ","NP"))</f>
        <v>0</v>
      </c>
      <c r="O59" s="165">
        <f>IF(Féminines!$B96=0,0,IF(Féminines!$F96="X"," ","NP"))</f>
        <v>0</v>
      </c>
      <c r="P59" s="165">
        <f>IF(Féminines!$B97=0,0,IF(Féminines!$F97="X"," ","NP"))</f>
        <v>0</v>
      </c>
      <c r="Q59" s="165">
        <f>IF(Féminines!$B98=0,0,IF(Féminines!$F98="X"," ","NP"))</f>
        <v>0</v>
      </c>
      <c r="R59" s="165">
        <f>IF(Féminines!$B99=0,0,IF(Féminines!$F99="X"," ","NP"))</f>
        <v>0</v>
      </c>
    </row>
    <row r="60" spans="1:18" ht="13.5">
      <c r="A60" s="138" t="str">
        <f>IF(Féminines!B58=0," ",Féminines!A58)</f>
        <v> </v>
      </c>
      <c r="B60" s="138" t="str">
        <f>IF(A60=" "," ",IF(Féminines!F58="X",Féminines!B58,"Non Partant ("&amp;Féminines!B58&amp;")"))</f>
        <v> </v>
      </c>
      <c r="C60" s="138" t="str">
        <f>IF(Féminines!F58="X",Féminines!C58," ")</f>
        <v> </v>
      </c>
      <c r="D60" s="139"/>
      <c r="E60" s="139" t="str">
        <f>IF(Féminines!B108=0," ",Féminines!A108)</f>
        <v> </v>
      </c>
      <c r="F60" s="139" t="str">
        <f>IF(E60=" "," ",IF(Féminines!F108="X",Féminines!B108,"Non Partant ("&amp;Féminines!B108&amp;")"))</f>
        <v> </v>
      </c>
      <c r="G60" s="139" t="str">
        <f>IF(Féminines!F108="X",Féminines!C108," ")</f>
        <v> </v>
      </c>
      <c r="I60" s="165"/>
      <c r="J60" s="165"/>
      <c r="K60" s="165"/>
      <c r="L60" s="165"/>
      <c r="M60" s="165"/>
      <c r="N60" s="165"/>
      <c r="O60" s="165"/>
      <c r="P60" s="165"/>
      <c r="Q60" s="165"/>
      <c r="R60" s="165"/>
    </row>
    <row r="61" spans="1:18" ht="13.5">
      <c r="A61" s="139" t="str">
        <f>IF(Féminines!B59=0," ",Féminines!A59)</f>
        <v> </v>
      </c>
      <c r="B61" s="140" t="str">
        <f>IF(A61=" "," ",IF(Féminines!F59="X",Féminines!B59,"Non Partant ("&amp;Féminines!B59&amp;")"))</f>
        <v> </v>
      </c>
      <c r="C61" s="139" t="str">
        <f>IF(Féminines!F59="X",Féminines!C59," ")</f>
        <v> </v>
      </c>
      <c r="D61" s="139"/>
      <c r="E61" s="138" t="str">
        <f>IF(Féminines!B109=0," ",Féminines!A109)</f>
        <v> </v>
      </c>
      <c r="F61" s="138" t="str">
        <f>IF(E61=" "," ",IF(Féminines!F109="X",Féminines!B109,"Non Partant ("&amp;Féminines!B109&amp;")"))</f>
        <v> </v>
      </c>
      <c r="G61" s="138" t="str">
        <f>IF(Féminines!F109="X",Féminines!C109," ")</f>
        <v> </v>
      </c>
      <c r="I61" s="165"/>
      <c r="J61" s="165"/>
      <c r="K61" s="165"/>
      <c r="L61" s="165"/>
      <c r="M61" s="165"/>
      <c r="N61" s="165"/>
      <c r="O61" s="165"/>
      <c r="P61" s="165"/>
      <c r="Q61" s="165"/>
      <c r="R61" s="165"/>
    </row>
    <row r="62" spans="4:18" ht="12.75">
      <c r="D62" s="78"/>
      <c r="E62" s="78"/>
      <c r="F62" s="78"/>
      <c r="G62" s="78"/>
      <c r="I62" s="165"/>
      <c r="J62" s="165"/>
      <c r="K62" s="165"/>
      <c r="L62" s="165"/>
      <c r="M62" s="165"/>
      <c r="N62" s="165"/>
      <c r="O62" s="165"/>
      <c r="P62" s="165"/>
      <c r="Q62" s="165"/>
      <c r="R62" s="165"/>
    </row>
    <row r="63" spans="4:18" ht="12.75">
      <c r="D63" s="78"/>
      <c r="E63" s="78"/>
      <c r="F63" s="78"/>
      <c r="G63" s="78"/>
      <c r="I63" s="165"/>
      <c r="J63" s="165"/>
      <c r="K63" s="165"/>
      <c r="L63" s="165"/>
      <c r="M63" s="165"/>
      <c r="N63" s="165"/>
      <c r="O63" s="165"/>
      <c r="P63" s="165"/>
      <c r="Q63" s="165"/>
      <c r="R63" s="165"/>
    </row>
    <row r="64" spans="4:18" ht="12.75">
      <c r="D64" s="78"/>
      <c r="E64" s="78"/>
      <c r="F64" s="78"/>
      <c r="G64" s="78"/>
      <c r="I64" s="135">
        <f>Féminines!A100</f>
        <v>91</v>
      </c>
      <c r="J64" s="135">
        <f>Féminines!A101</f>
        <v>92</v>
      </c>
      <c r="K64" s="135">
        <f>Féminines!A102</f>
        <v>93</v>
      </c>
      <c r="L64" s="135">
        <f>Féminines!A103</f>
        <v>94</v>
      </c>
      <c r="M64" s="135">
        <f>Féminines!A104</f>
        <v>95</v>
      </c>
      <c r="N64" s="135">
        <f>Féminines!A105</f>
        <v>96</v>
      </c>
      <c r="O64" s="135">
        <f>Féminines!A106</f>
        <v>97</v>
      </c>
      <c r="P64" s="135">
        <f>Féminines!A107</f>
        <v>98</v>
      </c>
      <c r="Q64" s="135">
        <f>Féminines!A108</f>
        <v>99</v>
      </c>
      <c r="R64" s="135">
        <f>Féminines!A109</f>
        <v>100</v>
      </c>
    </row>
    <row r="65" spans="4:18" ht="12.75">
      <c r="D65" s="78"/>
      <c r="E65" s="78"/>
      <c r="F65" s="78"/>
      <c r="G65" s="78"/>
      <c r="I65" s="165">
        <f>IF(Féminines!$B100=0,0,IF(Féminines!$F100="X"," ","NP"))</f>
        <v>0</v>
      </c>
      <c r="J65" s="165">
        <f>IF(Féminines!$B101=0,0,IF(Féminines!$F101="X"," ","NP"))</f>
        <v>0</v>
      </c>
      <c r="K65" s="165">
        <f>IF(Féminines!$B102=0,0,IF(Féminines!$F102="X"," ","NP"))</f>
        <v>0</v>
      </c>
      <c r="L65" s="165">
        <f>IF(Féminines!$B103=0,0,IF(Féminines!$F103="X"," ","NP"))</f>
        <v>0</v>
      </c>
      <c r="M65" s="165">
        <f>IF(Féminines!$B104=0,0,IF(Féminines!$F104="X"," ","NP"))</f>
        <v>0</v>
      </c>
      <c r="N65" s="165">
        <f>IF(Féminines!$B105=0,0,IF(Féminines!$F105="X"," ","NP"))</f>
        <v>0</v>
      </c>
      <c r="O65" s="165">
        <f>IF(Féminines!$B106=0,0,IF(Féminines!$F106="X"," ","NP"))</f>
        <v>0</v>
      </c>
      <c r="P65" s="165">
        <f>IF(Féminines!$B107=0,0,IF(Féminines!$F107="X"," ","NP"))</f>
        <v>0</v>
      </c>
      <c r="Q65" s="165">
        <f>IF(Féminines!$B108=0,0,IF(Féminines!$F108="X"," ","NP"))</f>
        <v>0</v>
      </c>
      <c r="R65" s="165">
        <f>IF(Féminines!$B109=0,0,IF(Féminines!$F109="X"," ","NP"))</f>
        <v>0</v>
      </c>
    </row>
    <row r="66" spans="4:18" ht="12.75">
      <c r="D66" s="78"/>
      <c r="E66" s="78"/>
      <c r="F66" s="78"/>
      <c r="G66" s="78"/>
      <c r="I66" s="165"/>
      <c r="J66" s="165"/>
      <c r="K66" s="165"/>
      <c r="L66" s="165"/>
      <c r="M66" s="165"/>
      <c r="N66" s="165"/>
      <c r="O66" s="165"/>
      <c r="P66" s="165"/>
      <c r="Q66" s="165"/>
      <c r="R66" s="165"/>
    </row>
    <row r="67" spans="4:18" ht="12.75">
      <c r="D67" s="78"/>
      <c r="E67" s="78"/>
      <c r="F67" s="78"/>
      <c r="G67" s="78"/>
      <c r="I67" s="165"/>
      <c r="J67" s="165"/>
      <c r="K67" s="165"/>
      <c r="L67" s="165"/>
      <c r="M67" s="165"/>
      <c r="N67" s="165"/>
      <c r="O67" s="165"/>
      <c r="P67" s="165"/>
      <c r="Q67" s="165"/>
      <c r="R67" s="165"/>
    </row>
    <row r="68" spans="4:18" ht="12.75">
      <c r="D68" s="78"/>
      <c r="E68" s="78"/>
      <c r="F68" s="78"/>
      <c r="G68" s="78"/>
      <c r="I68" s="165"/>
      <c r="J68" s="165"/>
      <c r="K68" s="165"/>
      <c r="L68" s="165"/>
      <c r="M68" s="165"/>
      <c r="N68" s="165"/>
      <c r="O68" s="165"/>
      <c r="P68" s="165"/>
      <c r="Q68" s="165"/>
      <c r="R68" s="165"/>
    </row>
    <row r="69" spans="4:18" ht="12.75">
      <c r="D69" s="78"/>
      <c r="E69" s="78"/>
      <c r="F69" s="78"/>
      <c r="G69" s="78"/>
      <c r="I69" s="165"/>
      <c r="J69" s="165"/>
      <c r="K69" s="165"/>
      <c r="L69" s="165"/>
      <c r="M69" s="165"/>
      <c r="N69" s="165"/>
      <c r="O69" s="165"/>
      <c r="P69" s="165"/>
      <c r="Q69" s="165"/>
      <c r="R69" s="165"/>
    </row>
    <row r="70" spans="4:7" ht="12.75">
      <c r="D70" s="78"/>
      <c r="E70" s="78"/>
      <c r="F70" s="78"/>
      <c r="G70" s="78"/>
    </row>
    <row r="71" spans="4:7" ht="12.75">
      <c r="D71" s="78"/>
      <c r="E71" s="78"/>
      <c r="F71" s="78"/>
      <c r="G71" s="78"/>
    </row>
    <row r="72" spans="4:7" ht="12.75">
      <c r="D72" s="78"/>
      <c r="E72" s="78"/>
      <c r="F72" s="78"/>
      <c r="G72" s="78"/>
    </row>
    <row r="73" spans="4:7" ht="12.75">
      <c r="D73" s="78"/>
      <c r="E73" s="78"/>
      <c r="F73" s="78"/>
      <c r="G73" s="78"/>
    </row>
    <row r="74" spans="4:7" ht="12.75">
      <c r="D74" s="78"/>
      <c r="E74" s="78"/>
      <c r="F74" s="78"/>
      <c r="G74" s="78"/>
    </row>
    <row r="75" spans="4:7" ht="12.75">
      <c r="D75" s="78"/>
      <c r="E75" s="78"/>
      <c r="F75" s="78"/>
      <c r="G75" s="78"/>
    </row>
    <row r="76" spans="4:7" ht="12.75">
      <c r="D76" s="78"/>
      <c r="E76" s="78"/>
      <c r="F76" s="78"/>
      <c r="G76" s="78"/>
    </row>
    <row r="77" spans="4:7" ht="12.75">
      <c r="D77" s="78"/>
      <c r="E77" s="78"/>
      <c r="F77" s="78"/>
      <c r="G77" s="78"/>
    </row>
    <row r="78" spans="4:7" ht="12.75">
      <c r="D78" s="78"/>
      <c r="E78" s="78"/>
      <c r="F78" s="78"/>
      <c r="G78" s="78"/>
    </row>
    <row r="79" spans="4:7" ht="12.75">
      <c r="D79" s="78"/>
      <c r="E79" s="78"/>
      <c r="F79" s="78"/>
      <c r="G79" s="78"/>
    </row>
    <row r="80" spans="4:7" ht="12.75">
      <c r="D80" s="78"/>
      <c r="E80" s="78"/>
      <c r="F80" s="78"/>
      <c r="G80" s="78"/>
    </row>
    <row r="81" spans="4:7" ht="12.75">
      <c r="D81" s="78"/>
      <c r="E81" s="78"/>
      <c r="F81" s="78"/>
      <c r="G81" s="78"/>
    </row>
    <row r="82" spans="4:7" ht="12.75">
      <c r="D82" s="78"/>
      <c r="E82" s="78"/>
      <c r="F82" s="78"/>
      <c r="G82" s="78"/>
    </row>
    <row r="83" spans="4:7" ht="12.75">
      <c r="D83" s="78"/>
      <c r="E83" s="78"/>
      <c r="F83" s="78"/>
      <c r="G83" s="78"/>
    </row>
    <row r="84" spans="4:7" ht="12.75">
      <c r="D84" s="78"/>
      <c r="E84" s="78"/>
      <c r="F84" s="78"/>
      <c r="G84" s="78"/>
    </row>
    <row r="85" spans="4:7" ht="12.75">
      <c r="D85" s="78"/>
      <c r="E85" s="78"/>
      <c r="F85" s="78"/>
      <c r="G85" s="78"/>
    </row>
    <row r="86" spans="4:7" ht="12.75">
      <c r="D86" s="78"/>
      <c r="E86" s="78"/>
      <c r="F86" s="78"/>
      <c r="G86" s="78"/>
    </row>
    <row r="87" spans="4:7" ht="12.75">
      <c r="D87" s="78"/>
      <c r="E87" s="78"/>
      <c r="F87" s="78"/>
      <c r="G87" s="78"/>
    </row>
    <row r="88" spans="4:7" ht="12.75">
      <c r="D88" s="78"/>
      <c r="E88" s="78"/>
      <c r="F88" s="78"/>
      <c r="G88" s="78"/>
    </row>
    <row r="89" spans="4:7" ht="12.75">
      <c r="D89" s="78"/>
      <c r="E89" s="78"/>
      <c r="F89" s="78"/>
      <c r="G89" s="78"/>
    </row>
    <row r="90" spans="4:7" ht="12.75">
      <c r="D90" s="78"/>
      <c r="E90" s="78"/>
      <c r="F90" s="78"/>
      <c r="G90" s="78"/>
    </row>
    <row r="91" spans="4:7" ht="12.75">
      <c r="D91" s="78"/>
      <c r="E91" s="78"/>
      <c r="F91" s="78"/>
      <c r="G91" s="78"/>
    </row>
    <row r="92" spans="4:7" ht="12.75">
      <c r="D92" s="78"/>
      <c r="E92" s="78"/>
      <c r="F92" s="78"/>
      <c r="G92" s="78"/>
    </row>
    <row r="93" spans="4:7" ht="12.75">
      <c r="D93" s="78"/>
      <c r="E93" s="78"/>
      <c r="F93" s="78"/>
      <c r="G93" s="78"/>
    </row>
    <row r="94" spans="4:7" ht="12.75">
      <c r="D94" s="78"/>
      <c r="E94" s="78"/>
      <c r="F94" s="78"/>
      <c r="G94" s="78"/>
    </row>
    <row r="95" spans="4:7" ht="12.75">
      <c r="D95" s="78"/>
      <c r="E95" s="78"/>
      <c r="F95" s="78"/>
      <c r="G95" s="78"/>
    </row>
    <row r="96" spans="4:7" ht="12.75">
      <c r="D96" s="78"/>
      <c r="E96" s="78"/>
      <c r="F96" s="78"/>
      <c r="G96" s="78"/>
    </row>
    <row r="97" spans="4:7" ht="12.75">
      <c r="D97" s="78"/>
      <c r="E97" s="78"/>
      <c r="F97" s="78"/>
      <c r="G97" s="78"/>
    </row>
    <row r="98" spans="4:7" ht="12.75">
      <c r="D98" s="78"/>
      <c r="E98" s="78"/>
      <c r="F98" s="78"/>
      <c r="G98" s="78"/>
    </row>
    <row r="99" spans="4:7" ht="12.75">
      <c r="D99" s="78"/>
      <c r="E99" s="78"/>
      <c r="F99" s="78"/>
      <c r="G99" s="78"/>
    </row>
    <row r="100" spans="4:7" ht="12.75">
      <c r="D100" s="78"/>
      <c r="E100" s="78"/>
      <c r="F100" s="78"/>
      <c r="G100" s="78"/>
    </row>
    <row r="101" spans="4:7" ht="12.75">
      <c r="D101" s="78"/>
      <c r="E101" s="78"/>
      <c r="F101" s="78"/>
      <c r="G101" s="78"/>
    </row>
    <row r="102" spans="4:7" ht="12.75">
      <c r="D102" s="78"/>
      <c r="E102" s="78"/>
      <c r="F102" s="78"/>
      <c r="G102" s="78"/>
    </row>
    <row r="103" spans="4:7" ht="12.75">
      <c r="D103" s="78"/>
      <c r="E103" s="78"/>
      <c r="F103" s="78"/>
      <c r="G103" s="78"/>
    </row>
    <row r="104" spans="4:7" ht="12.75">
      <c r="D104" s="78"/>
      <c r="E104" s="78"/>
      <c r="F104" s="78"/>
      <c r="G104" s="78"/>
    </row>
    <row r="105" spans="4:7" ht="12.75">
      <c r="D105" s="78"/>
      <c r="E105" s="78"/>
      <c r="F105" s="78"/>
      <c r="G105" s="78"/>
    </row>
    <row r="106" spans="4:7" ht="12.75">
      <c r="D106" s="78"/>
      <c r="E106" s="78"/>
      <c r="F106" s="78"/>
      <c r="G106" s="78"/>
    </row>
    <row r="107" spans="4:7" ht="12.75">
      <c r="D107" s="78"/>
      <c r="E107" s="78"/>
      <c r="F107" s="78"/>
      <c r="G107" s="78"/>
    </row>
    <row r="108" spans="4:7" ht="12.75">
      <c r="D108" s="78"/>
      <c r="E108" s="78"/>
      <c r="F108" s="78"/>
      <c r="G108" s="78"/>
    </row>
    <row r="109" spans="4:7" ht="12.75">
      <c r="D109" s="78"/>
      <c r="E109" s="78"/>
      <c r="F109" s="78"/>
      <c r="G109" s="78"/>
    </row>
    <row r="110" spans="4:7" ht="12.75">
      <c r="D110" s="78"/>
      <c r="E110" s="78"/>
      <c r="F110" s="78"/>
      <c r="G110" s="78"/>
    </row>
    <row r="111" spans="4:7" ht="12.75">
      <c r="D111" s="78"/>
      <c r="E111" s="78"/>
      <c r="F111" s="78"/>
      <c r="G111" s="78"/>
    </row>
  </sheetData>
  <sheetProtection sheet="1"/>
  <mergeCells count="115">
    <mergeCell ref="P65:P69"/>
    <mergeCell ref="Q65:Q69"/>
    <mergeCell ref="R65:R69"/>
    <mergeCell ref="P59:P63"/>
    <mergeCell ref="Q59:Q63"/>
    <mergeCell ref="R59:R63"/>
    <mergeCell ref="I65:I69"/>
    <mergeCell ref="J65:J69"/>
    <mergeCell ref="K65:K69"/>
    <mergeCell ref="L65:L69"/>
    <mergeCell ref="M65:M69"/>
    <mergeCell ref="N65:N69"/>
    <mergeCell ref="O65:O69"/>
    <mergeCell ref="P53:P57"/>
    <mergeCell ref="Q53:Q57"/>
    <mergeCell ref="R53:R57"/>
    <mergeCell ref="I59:I63"/>
    <mergeCell ref="J59:J63"/>
    <mergeCell ref="K59:K63"/>
    <mergeCell ref="L59:L63"/>
    <mergeCell ref="M59:M63"/>
    <mergeCell ref="N59:N63"/>
    <mergeCell ref="O59:O63"/>
    <mergeCell ref="P47:P51"/>
    <mergeCell ref="Q47:Q51"/>
    <mergeCell ref="R47:R51"/>
    <mergeCell ref="I53:I57"/>
    <mergeCell ref="J53:J57"/>
    <mergeCell ref="K53:K57"/>
    <mergeCell ref="L53:L57"/>
    <mergeCell ref="M53:M57"/>
    <mergeCell ref="N53:N57"/>
    <mergeCell ref="O53:O57"/>
    <mergeCell ref="P41:P45"/>
    <mergeCell ref="Q41:Q45"/>
    <mergeCell ref="R41:R45"/>
    <mergeCell ref="I47:I51"/>
    <mergeCell ref="J47:J51"/>
    <mergeCell ref="K47:K51"/>
    <mergeCell ref="L47:L51"/>
    <mergeCell ref="M47:M51"/>
    <mergeCell ref="N47:N51"/>
    <mergeCell ref="O47:O51"/>
    <mergeCell ref="P35:P39"/>
    <mergeCell ref="Q35:Q39"/>
    <mergeCell ref="R35:R39"/>
    <mergeCell ref="I41:I45"/>
    <mergeCell ref="J41:J45"/>
    <mergeCell ref="K41:K45"/>
    <mergeCell ref="L41:L45"/>
    <mergeCell ref="M41:M45"/>
    <mergeCell ref="N41:N45"/>
    <mergeCell ref="O41:O45"/>
    <mergeCell ref="P29:P33"/>
    <mergeCell ref="Q29:Q33"/>
    <mergeCell ref="R29:R33"/>
    <mergeCell ref="I35:I39"/>
    <mergeCell ref="J35:J39"/>
    <mergeCell ref="K35:K39"/>
    <mergeCell ref="L35:L39"/>
    <mergeCell ref="M35:M39"/>
    <mergeCell ref="N35:N39"/>
    <mergeCell ref="O35:O39"/>
    <mergeCell ref="P23:P27"/>
    <mergeCell ref="Q23:Q27"/>
    <mergeCell ref="R23:R27"/>
    <mergeCell ref="I29:I33"/>
    <mergeCell ref="J29:J33"/>
    <mergeCell ref="K29:K33"/>
    <mergeCell ref="L29:L33"/>
    <mergeCell ref="M29:M33"/>
    <mergeCell ref="N29:N33"/>
    <mergeCell ref="O29:O33"/>
    <mergeCell ref="P17:P21"/>
    <mergeCell ref="Q17:Q21"/>
    <mergeCell ref="R17:R21"/>
    <mergeCell ref="I23:I27"/>
    <mergeCell ref="J23:J27"/>
    <mergeCell ref="K23:K27"/>
    <mergeCell ref="L23:L27"/>
    <mergeCell ref="M23:M27"/>
    <mergeCell ref="N23:N27"/>
    <mergeCell ref="O23:O27"/>
    <mergeCell ref="P11:P15"/>
    <mergeCell ref="Q11:Q15"/>
    <mergeCell ref="R11:R15"/>
    <mergeCell ref="I17:I21"/>
    <mergeCell ref="J17:J21"/>
    <mergeCell ref="K17:K21"/>
    <mergeCell ref="L17:L21"/>
    <mergeCell ref="M17:M21"/>
    <mergeCell ref="N17:N21"/>
    <mergeCell ref="O17:O21"/>
    <mergeCell ref="A6:G6"/>
    <mergeCell ref="I6:R6"/>
    <mergeCell ref="P8:Q8"/>
    <mergeCell ref="I11:I15"/>
    <mergeCell ref="J11:J15"/>
    <mergeCell ref="K11:K15"/>
    <mergeCell ref="L11:L15"/>
    <mergeCell ref="M11:M15"/>
    <mergeCell ref="N11:N15"/>
    <mergeCell ref="O11:O15"/>
    <mergeCell ref="A3:B3"/>
    <mergeCell ref="C3:G3"/>
    <mergeCell ref="J3:R3"/>
    <mergeCell ref="A4:B4"/>
    <mergeCell ref="C4:G4"/>
    <mergeCell ref="J4:R4"/>
    <mergeCell ref="A1:B1"/>
    <mergeCell ref="C1:G1"/>
    <mergeCell ref="J1:R1"/>
    <mergeCell ref="A2:B2"/>
    <mergeCell ref="C2:G2"/>
    <mergeCell ref="J2:R2"/>
  </mergeCells>
  <conditionalFormatting sqref="I11:R15 I17:R21 I23:R27 I29:R33 I35:R39 I41:R45 I47:R51 I53:R57 I59:R63 I65:R69">
    <cfRule type="cellIs" priority="1" dxfId="0" operator="equal" stopIfTrue="1">
      <formula>0</formula>
    </cfRule>
  </conditionalFormatting>
  <printOptions horizontalCentered="1" verticalCentered="1"/>
  <pageMargins left="0.7083333333333334" right="0.7083333333333334" top="1.3576388888888888" bottom="0.7479166666666667" header="0.5118055555555555" footer="0.5118055555555555"/>
  <pageSetup fitToHeight="0" fitToWidth="1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R111"/>
  <sheetViews>
    <sheetView zoomScalePageLayoutView="0" workbookViewId="0" topLeftCell="B1">
      <selection activeCell="A12" sqref="A12"/>
    </sheetView>
  </sheetViews>
  <sheetFormatPr defaultColWidth="11.421875" defaultRowHeight="12.75"/>
  <cols>
    <col min="1" max="1" width="7.7109375" style="126" customWidth="1"/>
    <col min="2" max="3" width="30.7109375" style="126" customWidth="1"/>
    <col min="4" max="4" width="2.7109375" style="126" customWidth="1"/>
    <col min="5" max="5" width="7.7109375" style="126" customWidth="1"/>
    <col min="6" max="7" width="30.7109375" style="126" customWidth="1"/>
    <col min="8" max="16384" width="11.421875" style="126" customWidth="1"/>
  </cols>
  <sheetData>
    <row r="1" spans="1:18" ht="12.75" customHeight="1">
      <c r="A1" s="156" t="s">
        <v>244</v>
      </c>
      <c r="B1" s="156"/>
      <c r="C1" s="157" t="str">
        <f>infos_course!B2</f>
        <v>VOVES</v>
      </c>
      <c r="D1" s="157"/>
      <c r="E1" s="157"/>
      <c r="F1" s="157"/>
      <c r="G1" s="157"/>
      <c r="I1" s="127" t="s">
        <v>2</v>
      </c>
      <c r="J1" s="157" t="str">
        <f>infos_course!B2</f>
        <v>VOVES</v>
      </c>
      <c r="K1" s="157"/>
      <c r="L1" s="157"/>
      <c r="M1" s="157"/>
      <c r="N1" s="157"/>
      <c r="O1" s="157"/>
      <c r="P1" s="157"/>
      <c r="Q1" s="157"/>
      <c r="R1" s="157"/>
    </row>
    <row r="2" spans="1:18" ht="12.75" customHeight="1">
      <c r="A2" s="156" t="s">
        <v>245</v>
      </c>
      <c r="B2" s="156"/>
      <c r="C2" s="158" t="str">
        <f>infos_course!B3</f>
        <v>A C VOVES</v>
      </c>
      <c r="D2" s="158"/>
      <c r="E2" s="158"/>
      <c r="F2" s="158"/>
      <c r="G2" s="158"/>
      <c r="I2" s="127" t="s">
        <v>4</v>
      </c>
      <c r="J2" s="158" t="str">
        <f>infos_course!B3</f>
        <v>A C VOVES</v>
      </c>
      <c r="K2" s="158"/>
      <c r="L2" s="158"/>
      <c r="M2" s="158"/>
      <c r="N2" s="158"/>
      <c r="O2" s="158"/>
      <c r="P2" s="158"/>
      <c r="Q2" s="158"/>
      <c r="R2" s="158"/>
    </row>
    <row r="3" spans="1:18" ht="12.75" customHeight="1">
      <c r="A3" s="156" t="s">
        <v>246</v>
      </c>
      <c r="B3" s="156"/>
      <c r="C3" s="159">
        <f>infos_course!B4</f>
        <v>0</v>
      </c>
      <c r="D3" s="159"/>
      <c r="E3" s="159"/>
      <c r="F3" s="159"/>
      <c r="G3" s="159"/>
      <c r="I3" s="127" t="s">
        <v>7</v>
      </c>
      <c r="J3" s="159">
        <f>infos_course!B4</f>
        <v>0</v>
      </c>
      <c r="K3" s="159"/>
      <c r="L3" s="159"/>
      <c r="M3" s="159"/>
      <c r="N3" s="159"/>
      <c r="O3" s="159"/>
      <c r="P3" s="159"/>
      <c r="Q3" s="159"/>
      <c r="R3" s="159"/>
    </row>
    <row r="4" spans="1:18" ht="12.75" customHeight="1">
      <c r="A4" s="160" t="s">
        <v>247</v>
      </c>
      <c r="B4" s="160"/>
      <c r="C4" s="161">
        <f>infos_course!B14</f>
        <v>0</v>
      </c>
      <c r="D4" s="161"/>
      <c r="E4" s="161"/>
      <c r="F4" s="161"/>
      <c r="G4" s="161"/>
      <c r="I4" s="128" t="s">
        <v>248</v>
      </c>
      <c r="J4" s="161">
        <f>infos_course!B14</f>
        <v>0</v>
      </c>
      <c r="K4" s="161"/>
      <c r="L4" s="161"/>
      <c r="M4" s="161"/>
      <c r="N4" s="161"/>
      <c r="O4" s="161"/>
      <c r="P4" s="161"/>
      <c r="Q4" s="161"/>
      <c r="R4" s="161"/>
    </row>
    <row r="5" spans="1:18" ht="12.75">
      <c r="A5" s="129"/>
      <c r="B5" s="130"/>
      <c r="C5" s="131"/>
      <c r="D5" s="131"/>
      <c r="E5" s="131"/>
      <c r="F5" s="131"/>
      <c r="G5" s="131"/>
      <c r="I5" s="129"/>
      <c r="J5" s="130"/>
      <c r="K5" s="131"/>
      <c r="L5" s="129"/>
      <c r="M5" s="129"/>
      <c r="N5" s="129"/>
      <c r="O5" s="129"/>
      <c r="P5" s="129"/>
      <c r="Q5" s="129"/>
      <c r="R5" s="129"/>
    </row>
    <row r="6" spans="1:18" ht="15.75" customHeight="1">
      <c r="A6" s="162" t="str">
        <f>"Liste des partants "&amp;Cadets!A6</f>
        <v>Liste des partants Cadets 15/16 ans</v>
      </c>
      <c r="B6" s="162"/>
      <c r="C6" s="162"/>
      <c r="D6" s="162"/>
      <c r="E6" s="162"/>
      <c r="F6" s="162"/>
      <c r="G6" s="162"/>
      <c r="I6" s="162" t="str">
        <f>"Grille de course "&amp;Cadets!A6</f>
        <v>Grille de course Cadets 15/16 ans</v>
      </c>
      <c r="J6" s="162"/>
      <c r="K6" s="162"/>
      <c r="L6" s="162"/>
      <c r="M6" s="162"/>
      <c r="N6" s="162"/>
      <c r="O6" s="162"/>
      <c r="P6" s="162"/>
      <c r="Q6" s="162"/>
      <c r="R6" s="162"/>
    </row>
    <row r="7" ht="6" customHeight="1"/>
    <row r="8" spans="4:18" ht="12.75">
      <c r="D8" s="132"/>
      <c r="E8" s="132"/>
      <c r="F8" s="133" t="s">
        <v>249</v>
      </c>
      <c r="G8" s="132">
        <f>infos_course!C14</f>
        <v>0</v>
      </c>
      <c r="J8" s="133"/>
      <c r="K8" s="132"/>
      <c r="P8" s="163" t="s">
        <v>250</v>
      </c>
      <c r="Q8" s="163"/>
      <c r="R8" s="134">
        <f>infos_course!C14</f>
        <v>0</v>
      </c>
    </row>
    <row r="9" ht="6" customHeight="1"/>
    <row r="10" spans="9:18" ht="15.75" customHeight="1">
      <c r="I10" s="135">
        <f>Cadets!A10</f>
        <v>170</v>
      </c>
      <c r="J10" s="135">
        <f>Cadets!A11</f>
        <v>171</v>
      </c>
      <c r="K10" s="135">
        <f>Cadets!A12</f>
        <v>172</v>
      </c>
      <c r="L10" s="135">
        <f>Cadets!A13</f>
        <v>173</v>
      </c>
      <c r="M10" s="135">
        <f>Cadets!A14</f>
        <v>174</v>
      </c>
      <c r="N10" s="135">
        <f>Cadets!A15</f>
        <v>175</v>
      </c>
      <c r="O10" s="135">
        <f>Cadets!A16</f>
        <v>176</v>
      </c>
      <c r="P10" s="135">
        <f>Cadets!A17</f>
        <v>177</v>
      </c>
      <c r="Q10" s="135">
        <f>Cadets!A18</f>
        <v>178</v>
      </c>
      <c r="R10" s="135">
        <f>Cadets!A19</f>
        <v>179</v>
      </c>
    </row>
    <row r="11" spans="1:18" ht="12.75">
      <c r="A11" s="136" t="s">
        <v>43</v>
      </c>
      <c r="B11" s="136" t="s">
        <v>44</v>
      </c>
      <c r="C11" s="136" t="s">
        <v>4</v>
      </c>
      <c r="D11" s="137"/>
      <c r="E11" s="136" t="s">
        <v>43</v>
      </c>
      <c r="F11" s="136" t="s">
        <v>44</v>
      </c>
      <c r="G11" s="136" t="s">
        <v>4</v>
      </c>
      <c r="I11" s="165" t="str">
        <f>IF(Cadets!$B10=0,0,IF(Cadets!$F10="X"," ","NP"))</f>
        <v>NP</v>
      </c>
      <c r="J11" s="165">
        <f>IF(Cadets!$B11=0,0,IF(Cadets!$F11="X"," ","NP"))</f>
        <v>0</v>
      </c>
      <c r="K11" s="165">
        <f>IF(Cadets!$B12=0,0,IF(Cadets!$F12="X"," ","NP"))</f>
        <v>0</v>
      </c>
      <c r="L11" s="165">
        <f>IF(Cadets!$B13=0,0,IF(Cadets!$F13="X"," ","NP"))</f>
        <v>0</v>
      </c>
      <c r="M11" s="165">
        <f>IF(Cadets!$B14=0,0,IF(Cadets!$F14="X"," ","NP"))</f>
        <v>0</v>
      </c>
      <c r="N11" s="165">
        <f>IF(Cadets!$B15=0,0,IF(Cadets!$F15="X"," ","NP"))</f>
        <v>0</v>
      </c>
      <c r="O11" s="165">
        <f>IF(Cadets!$B16=0,0,IF(Cadets!$F16="X"," ","NP"))</f>
        <v>0</v>
      </c>
      <c r="P11" s="165">
        <f>IF(Cadets!$B17=0,0,IF(Cadets!$F17="X"," ","NP"))</f>
        <v>0</v>
      </c>
      <c r="Q11" s="165">
        <f>IF(Cadets!$B18=0,0,IF(Cadets!$F18="X"," ","NP"))</f>
        <v>0</v>
      </c>
      <c r="R11" s="165">
        <f>IF(Cadets!$B19=0,0,IF(Cadets!$F19="X"," ","NP"))</f>
        <v>0</v>
      </c>
    </row>
    <row r="12" spans="1:18" ht="13.5">
      <c r="A12" s="138">
        <f>IF(Cadets!B10=0," ",Cadets!A10)</f>
        <v>170</v>
      </c>
      <c r="B12" s="138" t="str">
        <f>IF(A12=" "," ",IF(Cadets!F10="X",Cadets!B10,"Non Partant ("&amp;Cadets!B10&amp;")"))</f>
        <v>Non Partant (BRETON LENY)</v>
      </c>
      <c r="C12" s="138" t="str">
        <f>IF(Cadets!F10="X",Cadets!C10," ")</f>
        <v> </v>
      </c>
      <c r="D12" s="139"/>
      <c r="E12" s="139" t="e">
        <f>IF(Cadets!#REF!=0," ",Cadets!#REF!)</f>
        <v>#REF!</v>
      </c>
      <c r="F12" s="139" t="e">
        <f>IF(E12=" "," ",IF(Cadets!#REF!="X",Cadets!#REF!,"Non Partant ("&amp;Cadets!#REF!&amp;")"))</f>
        <v>#REF!</v>
      </c>
      <c r="G12" s="139" t="e">
        <f>IF(Cadets!#REF!="X",Cadets!#REF!," ")</f>
        <v>#REF!</v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18" ht="13.5">
      <c r="A13" s="139" t="str">
        <f>IF(Cadets!B11=0," ",Cadets!A11)</f>
        <v> </v>
      </c>
      <c r="B13" s="140" t="str">
        <f>IF(A13=" "," ",IF(Cadets!F11="X",Cadets!B11,"Non Partant ("&amp;Cadets!B11&amp;")"))</f>
        <v> </v>
      </c>
      <c r="C13" s="139" t="str">
        <f>IF(Cadets!F11="X",Cadets!C11," ")</f>
        <v> </v>
      </c>
      <c r="D13" s="139"/>
      <c r="E13" s="138" t="e">
        <f>IF(Cadets!#REF!=0," ",Cadets!#REF!)</f>
        <v>#REF!</v>
      </c>
      <c r="F13" s="138" t="e">
        <f>IF(E13=" "," ",IF(Cadets!#REF!="X",Cadets!#REF!,"Non Partant ("&amp;Cadets!#REF!&amp;")"))</f>
        <v>#REF!</v>
      </c>
      <c r="G13" s="138" t="e">
        <f>IF(Cadets!#REF!="X",Cadets!#REF!," ")</f>
        <v>#REF!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18" ht="13.5">
      <c r="A14" s="138" t="str">
        <f>IF(Cadets!B12=0," ",Cadets!A12)</f>
        <v> </v>
      </c>
      <c r="B14" s="138" t="str">
        <f>IF(A14=" "," ",IF(Cadets!F12="X",Cadets!B12,"Non Partant ("&amp;Cadets!B12&amp;")"))</f>
        <v> </v>
      </c>
      <c r="C14" s="138" t="str">
        <f>IF(Cadets!F12="X",Cadets!C12," ")</f>
        <v> </v>
      </c>
      <c r="D14" s="139"/>
      <c r="E14" s="139" t="e">
        <f>IF(Cadets!#REF!=0," ",Cadets!#REF!)</f>
        <v>#REF!</v>
      </c>
      <c r="F14" s="139" t="e">
        <f>IF(E14=" "," ",IF(Cadets!#REF!="X",Cadets!#REF!,"Non Partant ("&amp;Cadets!#REF!&amp;")"))</f>
        <v>#REF!</v>
      </c>
      <c r="G14" s="139" t="e">
        <f>IF(Cadets!#REF!="X",Cadets!#REF!," ")</f>
        <v>#REF!</v>
      </c>
      <c r="I14" s="165"/>
      <c r="J14" s="165"/>
      <c r="K14" s="165"/>
      <c r="L14" s="165"/>
      <c r="M14" s="165"/>
      <c r="N14" s="165"/>
      <c r="O14" s="165"/>
      <c r="P14" s="165"/>
      <c r="Q14" s="165"/>
      <c r="R14" s="165"/>
    </row>
    <row r="15" spans="1:18" ht="13.5">
      <c r="A15" s="139" t="str">
        <f>IF(Cadets!B13=0," ",Cadets!A13)</f>
        <v> </v>
      </c>
      <c r="B15" s="140" t="str">
        <f>IF(A15=" "," ",IF(Cadets!F13="X",Cadets!B13,"Non Partant ("&amp;Cadets!B13&amp;")"))</f>
        <v> </v>
      </c>
      <c r="C15" s="139" t="str">
        <f>IF(Cadets!F13="X",Cadets!C13," ")</f>
        <v> </v>
      </c>
      <c r="D15" s="139"/>
      <c r="E15" s="138" t="e">
        <f>IF(Cadets!#REF!=0," ",Cadets!#REF!)</f>
        <v>#REF!</v>
      </c>
      <c r="F15" s="138" t="e">
        <f>IF(E15=" "," ",IF(Cadets!#REF!="X",Cadets!#REF!,"Non Partant ("&amp;Cadets!#REF!&amp;")"))</f>
        <v>#REF!</v>
      </c>
      <c r="G15" s="138" t="e">
        <f>IF(Cadets!#REF!="X",Cadets!#REF!," ")</f>
        <v>#REF!</v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</row>
    <row r="16" spans="1:18" ht="13.5">
      <c r="A16" s="138" t="str">
        <f>IF(Cadets!B14=0," ",Cadets!A14)</f>
        <v> </v>
      </c>
      <c r="B16" s="138" t="str">
        <f>IF(A16=" "," ",IF(Cadets!F14="X",Cadets!B14,"Non Partant ("&amp;Cadets!B14&amp;")"))</f>
        <v> </v>
      </c>
      <c r="C16" s="138" t="str">
        <f>IF(Cadets!F14="X",Cadets!C14," ")</f>
        <v> </v>
      </c>
      <c r="D16" s="139"/>
      <c r="E16" s="139" t="e">
        <f>IF(Cadets!#REF!=0," ",Cadets!#REF!)</f>
        <v>#REF!</v>
      </c>
      <c r="F16" s="139" t="e">
        <f>IF(E16=" "," ",IF(Cadets!#REF!="X",Cadets!#REF!,"Non Partant ("&amp;Cadets!#REF!&amp;")"))</f>
        <v>#REF!</v>
      </c>
      <c r="G16" s="139" t="e">
        <f>IF(Cadets!#REF!="X",Cadets!#REF!," ")</f>
        <v>#REF!</v>
      </c>
      <c r="I16" s="135">
        <f>Cadets!A20</f>
        <v>180</v>
      </c>
      <c r="J16" s="135">
        <f>Cadets!A21</f>
        <v>181</v>
      </c>
      <c r="K16" s="135">
        <f>Cadets!A22</f>
        <v>182</v>
      </c>
      <c r="L16" s="135">
        <f>Cadets!A23</f>
        <v>183</v>
      </c>
      <c r="M16" s="135" t="e">
        <f>Cadets!#REF!</f>
        <v>#REF!</v>
      </c>
      <c r="N16" s="135" t="e">
        <f>Cadets!#REF!</f>
        <v>#REF!</v>
      </c>
      <c r="O16" s="135" t="e">
        <f>Cadets!#REF!</f>
        <v>#REF!</v>
      </c>
      <c r="P16" s="135" t="e">
        <f>Cadets!#REF!</f>
        <v>#REF!</v>
      </c>
      <c r="Q16" s="135" t="e">
        <f>Cadets!#REF!</f>
        <v>#REF!</v>
      </c>
      <c r="R16" s="135" t="e">
        <f>Cadets!#REF!</f>
        <v>#REF!</v>
      </c>
    </row>
    <row r="17" spans="1:18" ht="13.5">
      <c r="A17" s="139" t="str">
        <f>IF(Cadets!B15=0," ",Cadets!A15)</f>
        <v> </v>
      </c>
      <c r="B17" s="140" t="str">
        <f>IF(A17=" "," ",IF(Cadets!F15="X",Cadets!B15,"Non Partant ("&amp;Cadets!B15&amp;")"))</f>
        <v> </v>
      </c>
      <c r="C17" s="139" t="str">
        <f>IF(Cadets!F15="X",Cadets!C15," ")</f>
        <v> </v>
      </c>
      <c r="D17" s="139"/>
      <c r="E17" s="138" t="e">
        <f>IF(Cadets!#REF!=0," ",Cadets!#REF!)</f>
        <v>#REF!</v>
      </c>
      <c r="F17" s="138" t="e">
        <f>IF(E17=" "," ",IF(Cadets!#REF!="X",Cadets!#REF!,"Non Partant ("&amp;Cadets!#REF!&amp;")"))</f>
        <v>#REF!</v>
      </c>
      <c r="G17" s="138" t="e">
        <f>IF(Cadets!#REF!="X",Cadets!#REF!," ")</f>
        <v>#REF!</v>
      </c>
      <c r="I17" s="165">
        <f>IF(Cadets!$B20=0,0,IF(Cadets!$F20="X"," ","NP"))</f>
        <v>0</v>
      </c>
      <c r="J17" s="165">
        <f>IF(Cadets!$B21=0,0,IF(Cadets!$F21="X"," ","NP"))</f>
        <v>0</v>
      </c>
      <c r="K17" s="165">
        <f>IF(Cadets!$B22=0,0,IF(Cadets!$F22="X"," ","NP"))</f>
        <v>0</v>
      </c>
      <c r="L17" s="165">
        <f>IF(Cadets!$B23=0,0,IF(Cadets!$F23="X"," ","NP"))</f>
        <v>0</v>
      </c>
      <c r="M17" s="165" t="e">
        <f>IF(Cadets!#REF!=0,0,IF(Cadets!#REF!="X"," ","NP"))</f>
        <v>#REF!</v>
      </c>
      <c r="N17" s="165" t="e">
        <f>IF(Cadets!#REF!=0,0,IF(Cadets!#REF!="X"," ","NP"))</f>
        <v>#REF!</v>
      </c>
      <c r="O17" s="165" t="e">
        <f>IF(Cadets!#REF!=0,0,IF(Cadets!#REF!="X"," ","NP"))</f>
        <v>#REF!</v>
      </c>
      <c r="P17" s="165" t="e">
        <f>IF(Cadets!#REF!=0,0,IF(Cadets!#REF!="X"," ","NP"))</f>
        <v>#REF!</v>
      </c>
      <c r="Q17" s="165" t="e">
        <f>IF(Cadets!#REF!=0,0,IF(Cadets!#REF!="X"," ","NP"))</f>
        <v>#REF!</v>
      </c>
      <c r="R17" s="165" t="e">
        <f>IF(Cadets!#REF!=0,0,IF(Cadets!#REF!="X"," ","NP"))</f>
        <v>#REF!</v>
      </c>
    </row>
    <row r="18" spans="1:18" ht="13.5">
      <c r="A18" s="138" t="str">
        <f>IF(Cadets!B16=0," ",Cadets!A16)</f>
        <v> </v>
      </c>
      <c r="B18" s="138" t="str">
        <f>IF(A18=" "," ",IF(Cadets!F16="X",Cadets!B16,"Non Partant ("&amp;Cadets!B16&amp;")"))</f>
        <v> </v>
      </c>
      <c r="C18" s="138" t="str">
        <f>IF(Cadets!F16="X",Cadets!C16," ")</f>
        <v> </v>
      </c>
      <c r="D18" s="139"/>
      <c r="E18" s="139" t="e">
        <f>IF(Cadets!#REF!=0," ",Cadets!#REF!)</f>
        <v>#REF!</v>
      </c>
      <c r="F18" s="139" t="e">
        <f>IF(E18=" "," ",IF(Cadets!#REF!="X",Cadets!#REF!,"Non Partant ("&amp;Cadets!#REF!&amp;")"))</f>
        <v>#REF!</v>
      </c>
      <c r="G18" s="139" t="e">
        <f>IF(Cadets!#REF!="X",Cadets!#REF!," ")</f>
        <v>#REF!</v>
      </c>
      <c r="I18" s="165"/>
      <c r="J18" s="165"/>
      <c r="K18" s="165"/>
      <c r="L18" s="165"/>
      <c r="M18" s="165"/>
      <c r="N18" s="165"/>
      <c r="O18" s="165"/>
      <c r="P18" s="165"/>
      <c r="Q18" s="165"/>
      <c r="R18" s="165"/>
    </row>
    <row r="19" spans="1:18" ht="13.5">
      <c r="A19" s="139" t="str">
        <f>IF(Cadets!B17=0," ",Cadets!A17)</f>
        <v> </v>
      </c>
      <c r="B19" s="140" t="str">
        <f>IF(A19=" "," ",IF(Cadets!F17="X",Cadets!B17,"Non Partant ("&amp;Cadets!B17&amp;")"))</f>
        <v> </v>
      </c>
      <c r="C19" s="139" t="str">
        <f>IF(Cadets!F17="X",Cadets!C17," ")</f>
        <v> </v>
      </c>
      <c r="D19" s="139"/>
      <c r="E19" s="138" t="e">
        <f>IF(Cadets!#REF!=0," ",Cadets!#REF!)</f>
        <v>#REF!</v>
      </c>
      <c r="F19" s="138" t="e">
        <f>IF(E19=" "," ",IF(Cadets!#REF!="X",Cadets!#REF!,"Non Partant ("&amp;Cadets!#REF!&amp;")"))</f>
        <v>#REF!</v>
      </c>
      <c r="G19" s="138" t="e">
        <f>IF(Cadets!#REF!="X",Cadets!#REF!," ")</f>
        <v>#REF!</v>
      </c>
      <c r="I19" s="165"/>
      <c r="J19" s="165"/>
      <c r="K19" s="165"/>
      <c r="L19" s="165"/>
      <c r="M19" s="165"/>
      <c r="N19" s="165"/>
      <c r="O19" s="165"/>
      <c r="P19" s="165"/>
      <c r="Q19" s="165"/>
      <c r="R19" s="165"/>
    </row>
    <row r="20" spans="1:18" ht="13.5">
      <c r="A20" s="138" t="str">
        <f>IF(Cadets!B18=0," ",Cadets!A18)</f>
        <v> </v>
      </c>
      <c r="B20" s="138" t="str">
        <f>IF(A20=" "," ",IF(Cadets!F18="X",Cadets!B18,"Non Partant ("&amp;Cadets!B18&amp;")"))</f>
        <v> </v>
      </c>
      <c r="C20" s="138" t="str">
        <f>IF(Cadets!F18="X",Cadets!C18," ")</f>
        <v> </v>
      </c>
      <c r="D20" s="139"/>
      <c r="E20" s="139" t="e">
        <f>IF(Cadets!#REF!=0," ",Cadets!#REF!)</f>
        <v>#REF!</v>
      </c>
      <c r="F20" s="139" t="e">
        <f>IF(E20=" "," ",IF(Cadets!#REF!="X",Cadets!#REF!,"Non Partant ("&amp;Cadets!#REF!&amp;")"))</f>
        <v>#REF!</v>
      </c>
      <c r="G20" s="139" t="e">
        <f>IF(Cadets!#REF!="X",Cadets!#REF!," ")</f>
        <v>#REF!</v>
      </c>
      <c r="I20" s="165"/>
      <c r="J20" s="165"/>
      <c r="K20" s="165"/>
      <c r="L20" s="165"/>
      <c r="M20" s="165"/>
      <c r="N20" s="165"/>
      <c r="O20" s="165"/>
      <c r="P20" s="165"/>
      <c r="Q20" s="165"/>
      <c r="R20" s="165"/>
    </row>
    <row r="21" spans="1:18" ht="13.5">
      <c r="A21" s="139" t="str">
        <f>IF(Cadets!B19=0," ",Cadets!A19)</f>
        <v> </v>
      </c>
      <c r="B21" s="140" t="str">
        <f>IF(A21=" "," ",IF(Cadets!F19="X",Cadets!B19,"Non Partant ("&amp;Cadets!B19&amp;")"))</f>
        <v> </v>
      </c>
      <c r="C21" s="139" t="str">
        <f>IF(Cadets!F19="X",Cadets!C19," ")</f>
        <v> </v>
      </c>
      <c r="D21" s="139"/>
      <c r="E21" s="138" t="e">
        <f>IF(Cadets!#REF!=0," ",Cadets!#REF!)</f>
        <v>#REF!</v>
      </c>
      <c r="F21" s="138" t="e">
        <f>IF(E21=" "," ",IF(Cadets!#REF!="X",Cadets!#REF!,"Non Partant ("&amp;Cadets!#REF!&amp;")"))</f>
        <v>#REF!</v>
      </c>
      <c r="G21" s="138" t="e">
        <f>IF(Cadets!#REF!="X",Cadets!#REF!," ")</f>
        <v>#REF!</v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</row>
    <row r="22" spans="1:18" ht="13.5">
      <c r="A22" s="138" t="str">
        <f>IF(Cadets!B20=0," ",Cadets!A20)</f>
        <v> </v>
      </c>
      <c r="B22" s="138" t="str">
        <f>IF(A22=" "," ",IF(Cadets!F20="X",Cadets!B20,"Non Partant ("&amp;Cadets!B20&amp;")"))</f>
        <v> </v>
      </c>
      <c r="C22" s="138" t="str">
        <f>IF(Cadets!F20="X",Cadets!C20," ")</f>
        <v> </v>
      </c>
      <c r="D22" s="139"/>
      <c r="E22" s="139" t="e">
        <f>IF(Cadets!#REF!=0," ",Cadets!#REF!)</f>
        <v>#REF!</v>
      </c>
      <c r="F22" s="139" t="e">
        <f>IF(E22=" "," ",IF(Cadets!#REF!="X",Cadets!#REF!,"Non Partant ("&amp;Cadets!#REF!&amp;")"))</f>
        <v>#REF!</v>
      </c>
      <c r="G22" s="139" t="e">
        <f>IF(Cadets!#REF!="X",Cadets!#REF!," ")</f>
        <v>#REF!</v>
      </c>
      <c r="I22" s="135" t="e">
        <f>Cadets!#REF!</f>
        <v>#REF!</v>
      </c>
      <c r="J22" s="135" t="e">
        <f>Cadets!#REF!</f>
        <v>#REF!</v>
      </c>
      <c r="K22" s="135" t="e">
        <f>Cadets!#REF!</f>
        <v>#REF!</v>
      </c>
      <c r="L22" s="135" t="e">
        <f>Cadets!#REF!</f>
        <v>#REF!</v>
      </c>
      <c r="M22" s="135" t="e">
        <f>Cadets!#REF!</f>
        <v>#REF!</v>
      </c>
      <c r="N22" s="135" t="e">
        <f>Cadets!#REF!</f>
        <v>#REF!</v>
      </c>
      <c r="O22" s="135" t="e">
        <f>Cadets!#REF!</f>
        <v>#REF!</v>
      </c>
      <c r="P22" s="135" t="e">
        <f>Cadets!#REF!</f>
        <v>#REF!</v>
      </c>
      <c r="Q22" s="135" t="e">
        <f>Cadets!#REF!</f>
        <v>#REF!</v>
      </c>
      <c r="R22" s="135" t="e">
        <f>Cadets!#REF!</f>
        <v>#REF!</v>
      </c>
    </row>
    <row r="23" spans="1:18" ht="13.5">
      <c r="A23" s="139" t="str">
        <f>IF(Cadets!B21=0," ",Cadets!A21)</f>
        <v> </v>
      </c>
      <c r="B23" s="140" t="str">
        <f>IF(A23=" "," ",IF(Cadets!F21="X",Cadets!B21,"Non Partant ("&amp;Cadets!B21&amp;")"))</f>
        <v> </v>
      </c>
      <c r="C23" s="139" t="str">
        <f>IF(Cadets!F21="X",Cadets!C21," ")</f>
        <v> </v>
      </c>
      <c r="D23" s="139"/>
      <c r="E23" s="138" t="e">
        <f>IF(Cadets!#REF!=0," ",Cadets!#REF!)</f>
        <v>#REF!</v>
      </c>
      <c r="F23" s="138" t="e">
        <f>IF(E23=" "," ",IF(Cadets!#REF!="X",Cadets!#REF!,"Non Partant ("&amp;Cadets!#REF!&amp;")"))</f>
        <v>#REF!</v>
      </c>
      <c r="G23" s="138" t="e">
        <f>IF(Cadets!#REF!="X",Cadets!#REF!," ")</f>
        <v>#REF!</v>
      </c>
      <c r="I23" s="165" t="e">
        <f>IF(Cadets!#REF!=0,0,IF(Cadets!#REF!="X"," ","NP"))</f>
        <v>#REF!</v>
      </c>
      <c r="J23" s="165" t="e">
        <f>IF(Cadets!#REF!=0,0,IF(Cadets!#REF!="X"," ","NP"))</f>
        <v>#REF!</v>
      </c>
      <c r="K23" s="165" t="e">
        <f>IF(Cadets!#REF!=0,0,IF(Cadets!#REF!="X"," ","NP"))</f>
        <v>#REF!</v>
      </c>
      <c r="L23" s="165" t="e">
        <f>IF(Cadets!#REF!=0,0,IF(Cadets!#REF!="X"," ","NP"))</f>
        <v>#REF!</v>
      </c>
      <c r="M23" s="165" t="e">
        <f>IF(Cadets!#REF!=0,0,IF(Cadets!#REF!="X"," ","NP"))</f>
        <v>#REF!</v>
      </c>
      <c r="N23" s="165" t="e">
        <f>IF(Cadets!#REF!=0,0,IF(Cadets!#REF!="X"," ","NP"))</f>
        <v>#REF!</v>
      </c>
      <c r="O23" s="165" t="e">
        <f>IF(Cadets!#REF!=0,0,IF(Cadets!#REF!="X"," ","NP"))</f>
        <v>#REF!</v>
      </c>
      <c r="P23" s="165" t="e">
        <f>IF(Cadets!#REF!=0,0,IF(Cadets!#REF!="X"," ","NP"))</f>
        <v>#REF!</v>
      </c>
      <c r="Q23" s="165" t="e">
        <f>IF(Cadets!#REF!=0,0,IF(Cadets!#REF!="X"," ","NP"))</f>
        <v>#REF!</v>
      </c>
      <c r="R23" s="165" t="e">
        <f>IF(Cadets!#REF!=0,0,IF(Cadets!#REF!="X"," ","NP"))</f>
        <v>#REF!</v>
      </c>
    </row>
    <row r="24" spans="1:18" ht="13.5">
      <c r="A24" s="138" t="str">
        <f>IF(Cadets!B22=0," ",Cadets!A22)</f>
        <v> </v>
      </c>
      <c r="B24" s="138" t="str">
        <f>IF(A24=" "," ",IF(Cadets!F22="X",Cadets!B22,"Non Partant ("&amp;Cadets!B22&amp;")"))</f>
        <v> </v>
      </c>
      <c r="C24" s="138" t="str">
        <f>IF(Cadets!F22="X",Cadets!C22," ")</f>
        <v> </v>
      </c>
      <c r="D24" s="139"/>
      <c r="E24" s="139" t="e">
        <f>IF(Cadets!#REF!=0," ",Cadets!#REF!)</f>
        <v>#REF!</v>
      </c>
      <c r="F24" s="139" t="e">
        <f>IF(E24=" "," ",IF(Cadets!#REF!="X",Cadets!#REF!,"Non Partant ("&amp;Cadets!#REF!&amp;")"))</f>
        <v>#REF!</v>
      </c>
      <c r="G24" s="139" t="e">
        <f>IF(Cadets!#REF!="X",Cadets!#REF!," ")</f>
        <v>#REF!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18" ht="13.5">
      <c r="A25" s="139" t="str">
        <f>IF(Cadets!B23=0," ",Cadets!A23)</f>
        <v> </v>
      </c>
      <c r="B25" s="140" t="str">
        <f>IF(A25=" "," ",IF(Cadets!F23="X",Cadets!B23,"Non Partant ("&amp;Cadets!B23&amp;")"))</f>
        <v> </v>
      </c>
      <c r="C25" s="139" t="str">
        <f>IF(Cadets!F23="X",Cadets!C23," ")</f>
        <v> </v>
      </c>
      <c r="D25" s="139"/>
      <c r="E25" s="138" t="e">
        <f>IF(Cadets!#REF!=0," ",Cadets!#REF!)</f>
        <v>#REF!</v>
      </c>
      <c r="F25" s="138" t="e">
        <f>IF(E25=" "," ",IF(Cadets!#REF!="X",Cadets!#REF!,"Non Partant ("&amp;Cadets!#REF!&amp;")"))</f>
        <v>#REF!</v>
      </c>
      <c r="G25" s="138" t="e">
        <f>IF(Cadets!#REF!="X",Cadets!#REF!," ")</f>
        <v>#REF!</v>
      </c>
      <c r="I25" s="165"/>
      <c r="J25" s="165"/>
      <c r="K25" s="165"/>
      <c r="L25" s="165"/>
      <c r="M25" s="165"/>
      <c r="N25" s="165"/>
      <c r="O25" s="165"/>
      <c r="P25" s="165"/>
      <c r="Q25" s="165"/>
      <c r="R25" s="165"/>
    </row>
    <row r="26" spans="1:18" ht="13.5">
      <c r="A26" s="138" t="e">
        <f>IF(Cadets!#REF!=0," ",Cadets!#REF!)</f>
        <v>#REF!</v>
      </c>
      <c r="B26" s="138" t="e">
        <f>IF(A26=" "," ",IF(Cadets!#REF!="X",Cadets!#REF!,"Non Partant ("&amp;Cadets!#REF!&amp;")"))</f>
        <v>#REF!</v>
      </c>
      <c r="C26" s="138" t="e">
        <f>IF(Cadets!#REF!="X",Cadets!#REF!," ")</f>
        <v>#REF!</v>
      </c>
      <c r="D26" s="139"/>
      <c r="E26" s="139" t="e">
        <f>IF(Cadets!#REF!=0," ",Cadets!#REF!)</f>
        <v>#REF!</v>
      </c>
      <c r="F26" s="139" t="e">
        <f>IF(E26=" "," ",IF(Cadets!#REF!="X",Cadets!#REF!,"Non Partant ("&amp;Cadets!#REF!&amp;")"))</f>
        <v>#REF!</v>
      </c>
      <c r="G26" s="139" t="e">
        <f>IF(Cadets!#REF!="X",Cadets!#REF!," ")</f>
        <v>#REF!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</row>
    <row r="27" spans="1:18" ht="13.5">
      <c r="A27" s="139" t="e">
        <f>IF(Cadets!#REF!=0," ",Cadets!#REF!)</f>
        <v>#REF!</v>
      </c>
      <c r="B27" s="140" t="e">
        <f>IF(A27=" "," ",IF(Cadets!#REF!="X",Cadets!#REF!,"Non Partant ("&amp;Cadets!#REF!&amp;")"))</f>
        <v>#REF!</v>
      </c>
      <c r="C27" s="139" t="e">
        <f>IF(Cadets!#REF!="X",Cadets!#REF!," ")</f>
        <v>#REF!</v>
      </c>
      <c r="D27" s="139"/>
      <c r="E27" s="138" t="e">
        <f>IF(Cadets!#REF!=0," ",Cadets!#REF!)</f>
        <v>#REF!</v>
      </c>
      <c r="F27" s="138" t="e">
        <f>IF(E27=" "," ",IF(Cadets!#REF!="X",Cadets!#REF!,"Non Partant ("&amp;Cadets!#REF!&amp;")"))</f>
        <v>#REF!</v>
      </c>
      <c r="G27" s="138" t="e">
        <f>IF(Cadets!#REF!="X",Cadets!#REF!," ")</f>
        <v>#REF!</v>
      </c>
      <c r="I27" s="165"/>
      <c r="J27" s="165"/>
      <c r="K27" s="165"/>
      <c r="L27" s="165"/>
      <c r="M27" s="165"/>
      <c r="N27" s="165"/>
      <c r="O27" s="165"/>
      <c r="P27" s="165"/>
      <c r="Q27" s="165"/>
      <c r="R27" s="165"/>
    </row>
    <row r="28" spans="1:18" ht="13.5">
      <c r="A28" s="138" t="e">
        <f>IF(Cadets!#REF!=0," ",Cadets!#REF!)</f>
        <v>#REF!</v>
      </c>
      <c r="B28" s="138" t="e">
        <f>IF(A28=" "," ",IF(Cadets!#REF!="X",Cadets!#REF!,"Non Partant ("&amp;Cadets!#REF!&amp;")"))</f>
        <v>#REF!</v>
      </c>
      <c r="C28" s="138" t="e">
        <f>IF(Cadets!#REF!="X",Cadets!#REF!," ")</f>
        <v>#REF!</v>
      </c>
      <c r="D28" s="139"/>
      <c r="E28" s="139" t="e">
        <f>IF(Cadets!#REF!=0," ",Cadets!#REF!)</f>
        <v>#REF!</v>
      </c>
      <c r="F28" s="139" t="e">
        <f>IF(E28=" "," ",IF(Cadets!#REF!="X",Cadets!#REF!,"Non Partant ("&amp;Cadets!#REF!&amp;")"))</f>
        <v>#REF!</v>
      </c>
      <c r="G28" s="139" t="e">
        <f>IF(Cadets!#REF!="X",Cadets!#REF!," ")</f>
        <v>#REF!</v>
      </c>
      <c r="I28" s="135" t="e">
        <f>Cadets!#REF!</f>
        <v>#REF!</v>
      </c>
      <c r="J28" s="135" t="e">
        <f>Cadets!#REF!</f>
        <v>#REF!</v>
      </c>
      <c r="K28" s="135" t="e">
        <f>Cadets!#REF!</f>
        <v>#REF!</v>
      </c>
      <c r="L28" s="135" t="e">
        <f>Cadets!#REF!</f>
        <v>#REF!</v>
      </c>
      <c r="M28" s="135" t="e">
        <f>Cadets!#REF!</f>
        <v>#REF!</v>
      </c>
      <c r="N28" s="135" t="e">
        <f>Cadets!#REF!</f>
        <v>#REF!</v>
      </c>
      <c r="O28" s="135" t="e">
        <f>Cadets!#REF!</f>
        <v>#REF!</v>
      </c>
      <c r="P28" s="135" t="e">
        <f>Cadets!#REF!</f>
        <v>#REF!</v>
      </c>
      <c r="Q28" s="135" t="e">
        <f>Cadets!#REF!</f>
        <v>#REF!</v>
      </c>
      <c r="R28" s="135" t="e">
        <f>Cadets!#REF!</f>
        <v>#REF!</v>
      </c>
    </row>
    <row r="29" spans="1:18" ht="13.5">
      <c r="A29" s="139" t="e">
        <f>IF(Cadets!#REF!=0," ",Cadets!#REF!)</f>
        <v>#REF!</v>
      </c>
      <c r="B29" s="140" t="e">
        <f>IF(A29=" "," ",IF(Cadets!#REF!="X",Cadets!#REF!,"Non Partant ("&amp;Cadets!#REF!&amp;")"))</f>
        <v>#REF!</v>
      </c>
      <c r="C29" s="139" t="e">
        <f>IF(Cadets!#REF!="X",Cadets!#REF!," ")</f>
        <v>#REF!</v>
      </c>
      <c r="D29" s="139"/>
      <c r="E29" s="138" t="e">
        <f>IF(Cadets!#REF!=0," ",Cadets!#REF!)</f>
        <v>#REF!</v>
      </c>
      <c r="F29" s="138" t="e">
        <f>IF(E29=" "," ",IF(Cadets!#REF!="X",Cadets!#REF!,"Non Partant ("&amp;Cadets!#REF!&amp;")"))</f>
        <v>#REF!</v>
      </c>
      <c r="G29" s="138" t="e">
        <f>IF(Cadets!#REF!="X",Cadets!#REF!," ")</f>
        <v>#REF!</v>
      </c>
      <c r="I29" s="165" t="e">
        <f>IF(Cadets!#REF!=0,0,IF(Cadets!#REF!="X"," ","NP"))</f>
        <v>#REF!</v>
      </c>
      <c r="J29" s="165" t="e">
        <f>IF(Cadets!#REF!=0,0,IF(Cadets!#REF!="X"," ","NP"))</f>
        <v>#REF!</v>
      </c>
      <c r="K29" s="165" t="e">
        <f>IF(Cadets!#REF!=0,0,IF(Cadets!#REF!="X"," ","NP"))</f>
        <v>#REF!</v>
      </c>
      <c r="L29" s="165" t="e">
        <f>IF(Cadets!#REF!=0,0,IF(Cadets!#REF!="X"," ","NP"))</f>
        <v>#REF!</v>
      </c>
      <c r="M29" s="165" t="e">
        <f>IF(Cadets!#REF!=0,0,IF(Cadets!#REF!="X"," ","NP"))</f>
        <v>#REF!</v>
      </c>
      <c r="N29" s="165" t="e">
        <f>IF(Cadets!#REF!=0,0,IF(Cadets!#REF!="X"," ","NP"))</f>
        <v>#REF!</v>
      </c>
      <c r="O29" s="165" t="e">
        <f>IF(Cadets!#REF!=0,0,IF(Cadets!#REF!="X"," ","NP"))</f>
        <v>#REF!</v>
      </c>
      <c r="P29" s="165" t="e">
        <f>IF(Cadets!#REF!=0,0,IF(Cadets!#REF!="X"," ","NP"))</f>
        <v>#REF!</v>
      </c>
      <c r="Q29" s="165" t="e">
        <f>IF(Cadets!#REF!=0,0,IF(Cadets!#REF!="X"," ","NP"))</f>
        <v>#REF!</v>
      </c>
      <c r="R29" s="165" t="e">
        <f>IF(Cadets!#REF!=0,0,IF(Cadets!#REF!="X"," ","NP"))</f>
        <v>#REF!</v>
      </c>
    </row>
    <row r="30" spans="1:18" ht="13.5">
      <c r="A30" s="138" t="e">
        <f>IF(Cadets!#REF!=0," ",Cadets!#REF!)</f>
        <v>#REF!</v>
      </c>
      <c r="B30" s="138" t="e">
        <f>IF(A30=" "," ",IF(Cadets!#REF!="X",Cadets!#REF!,"Non Partant ("&amp;Cadets!#REF!&amp;")"))</f>
        <v>#REF!</v>
      </c>
      <c r="C30" s="138" t="e">
        <f>IF(Cadets!#REF!="X",Cadets!#REF!," ")</f>
        <v>#REF!</v>
      </c>
      <c r="D30" s="139"/>
      <c r="E30" s="139" t="e">
        <f>IF(Cadets!#REF!=0," ",Cadets!#REF!)</f>
        <v>#REF!</v>
      </c>
      <c r="F30" s="140" t="e">
        <f>IF(E30=" "," ",IF(Cadets!#REF!="X",Cadets!#REF!,"Non Partant ("&amp;Cadets!#REF!&amp;")"))</f>
        <v>#REF!</v>
      </c>
      <c r="G30" s="139" t="e">
        <f>IF(Cadets!#REF!="X",Cadets!#REF!," ")</f>
        <v>#REF!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</row>
    <row r="31" spans="1:18" ht="13.5">
      <c r="A31" s="139" t="e">
        <f>IF(Cadets!#REF!=0," ",Cadets!#REF!)</f>
        <v>#REF!</v>
      </c>
      <c r="B31" s="140" t="e">
        <f>IF(A31=" "," ",IF(Cadets!#REF!="X",Cadets!#REF!,"Non Partant ("&amp;Cadets!#REF!&amp;")"))</f>
        <v>#REF!</v>
      </c>
      <c r="C31" s="139" t="e">
        <f>IF(Cadets!#REF!="X",Cadets!#REF!," ")</f>
        <v>#REF!</v>
      </c>
      <c r="D31" s="139"/>
      <c r="E31" s="138" t="e">
        <f>IF(Cadets!#REF!=0," ",Cadets!#REF!)</f>
        <v>#REF!</v>
      </c>
      <c r="F31" s="138" t="e">
        <f>IF(E31=" "," ",IF(Cadets!#REF!="X",Cadets!#REF!,"Non Partant ("&amp;Cadets!#REF!&amp;")"))</f>
        <v>#REF!</v>
      </c>
      <c r="G31" s="138" t="e">
        <f>IF(Cadets!#REF!="X",Cadets!#REF!," ")</f>
        <v>#REF!</v>
      </c>
      <c r="I31" s="165"/>
      <c r="J31" s="165"/>
      <c r="K31" s="165"/>
      <c r="L31" s="165"/>
      <c r="M31" s="165"/>
      <c r="N31" s="165"/>
      <c r="O31" s="165"/>
      <c r="P31" s="165"/>
      <c r="Q31" s="165"/>
      <c r="R31" s="165"/>
    </row>
    <row r="32" spans="1:18" ht="13.5">
      <c r="A32" s="138" t="e">
        <f>IF(Cadets!#REF!=0," ",Cadets!#REF!)</f>
        <v>#REF!</v>
      </c>
      <c r="B32" s="138" t="e">
        <f>IF(A32=" "," ",IF(Cadets!#REF!="X",Cadets!#REF!,"Non Partant ("&amp;Cadets!#REF!&amp;")"))</f>
        <v>#REF!</v>
      </c>
      <c r="C32" s="138" t="e">
        <f>IF(Cadets!#REF!="X",Cadets!#REF!," ")</f>
        <v>#REF!</v>
      </c>
      <c r="D32" s="139"/>
      <c r="E32" s="139" t="e">
        <f>IF(Cadets!#REF!=0," ",Cadets!#REF!)</f>
        <v>#REF!</v>
      </c>
      <c r="F32" s="139" t="e">
        <f>IF(E32=" "," ",IF(Cadets!#REF!="X",Cadets!#REF!,"Non Partant ("&amp;Cadets!#REF!&amp;")"))</f>
        <v>#REF!</v>
      </c>
      <c r="G32" s="139" t="e">
        <f>IF(Cadets!#REF!="X",Cadets!#REF!," ")</f>
        <v>#REF!</v>
      </c>
      <c r="I32" s="165"/>
      <c r="J32" s="165"/>
      <c r="K32" s="165"/>
      <c r="L32" s="165"/>
      <c r="M32" s="165"/>
      <c r="N32" s="165"/>
      <c r="O32" s="165"/>
      <c r="P32" s="165"/>
      <c r="Q32" s="165"/>
      <c r="R32" s="165"/>
    </row>
    <row r="33" spans="1:18" ht="13.5">
      <c r="A33" s="139" t="e">
        <f>IF(Cadets!#REF!=0," ",Cadets!#REF!)</f>
        <v>#REF!</v>
      </c>
      <c r="B33" s="140" t="e">
        <f>IF(A33=" "," ",IF(Cadets!#REF!="X",Cadets!#REF!,"Non Partant ("&amp;Cadets!#REF!&amp;")"))</f>
        <v>#REF!</v>
      </c>
      <c r="C33" s="139" t="e">
        <f>IF(Cadets!#REF!="X",Cadets!#REF!," ")</f>
        <v>#REF!</v>
      </c>
      <c r="D33" s="139"/>
      <c r="E33" s="138" t="e">
        <f>IF(Cadets!#REF!=0," ",Cadets!#REF!)</f>
        <v>#REF!</v>
      </c>
      <c r="F33" s="138" t="e">
        <f>IF(E33=" "," ",IF(Cadets!#REF!="X",Cadets!#REF!,"Non Partant ("&amp;Cadets!#REF!&amp;")"))</f>
        <v>#REF!</v>
      </c>
      <c r="G33" s="138" t="e">
        <f>IF(Cadets!#REF!="X",Cadets!#REF!," ")</f>
        <v>#REF!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</row>
    <row r="34" spans="1:18" ht="13.5">
      <c r="A34" s="138" t="e">
        <f>IF(Cadets!#REF!=0," ",Cadets!#REF!)</f>
        <v>#REF!</v>
      </c>
      <c r="B34" s="138" t="e">
        <f>IF(A34=" "," ",IF(Cadets!#REF!="X",Cadets!#REF!,"Non Partant ("&amp;Cadets!#REF!&amp;")"))</f>
        <v>#REF!</v>
      </c>
      <c r="C34" s="138" t="e">
        <f>IF(Cadets!#REF!="X",Cadets!#REF!," ")</f>
        <v>#REF!</v>
      </c>
      <c r="D34" s="139"/>
      <c r="E34" s="139" t="e">
        <f>IF(Cadets!#REF!=0," ",Cadets!#REF!)</f>
        <v>#REF!</v>
      </c>
      <c r="F34" s="139" t="e">
        <f>IF(E34=" "," ",IF(Cadets!#REF!="X",Cadets!#REF!,"Non Partant ("&amp;Cadets!#REF!&amp;")"))</f>
        <v>#REF!</v>
      </c>
      <c r="G34" s="139" t="e">
        <f>IF(Cadets!#REF!="X",Cadets!#REF!," ")</f>
        <v>#REF!</v>
      </c>
      <c r="I34" s="135" t="e">
        <f>Cadets!#REF!</f>
        <v>#REF!</v>
      </c>
      <c r="J34" s="135" t="e">
        <f>Cadets!#REF!</f>
        <v>#REF!</v>
      </c>
      <c r="K34" s="135" t="e">
        <f>Cadets!#REF!</f>
        <v>#REF!</v>
      </c>
      <c r="L34" s="135" t="e">
        <f>Cadets!#REF!</f>
        <v>#REF!</v>
      </c>
      <c r="M34" s="135" t="e">
        <f>Cadets!#REF!</f>
        <v>#REF!</v>
      </c>
      <c r="N34" s="135" t="e">
        <f>Cadets!#REF!</f>
        <v>#REF!</v>
      </c>
      <c r="O34" s="135" t="e">
        <f>Cadets!#REF!</f>
        <v>#REF!</v>
      </c>
      <c r="P34" s="135" t="e">
        <f>Cadets!#REF!</f>
        <v>#REF!</v>
      </c>
      <c r="Q34" s="135" t="e">
        <f>Cadets!#REF!</f>
        <v>#REF!</v>
      </c>
      <c r="R34" s="135" t="e">
        <f>Cadets!#REF!</f>
        <v>#REF!</v>
      </c>
    </row>
    <row r="35" spans="1:18" ht="13.5">
      <c r="A35" s="139" t="e">
        <f>IF(Cadets!#REF!=0," ",Cadets!#REF!)</f>
        <v>#REF!</v>
      </c>
      <c r="B35" s="140" t="e">
        <f>IF(A35=" "," ",IF(Cadets!#REF!="X",Cadets!#REF!,"Non Partant ("&amp;Cadets!#REF!&amp;")"))</f>
        <v>#REF!</v>
      </c>
      <c r="C35" s="139" t="e">
        <f>IF(Cadets!#REF!="X",Cadets!#REF!," ")</f>
        <v>#REF!</v>
      </c>
      <c r="D35" s="139"/>
      <c r="E35" s="138" t="e">
        <f>IF(Cadets!#REF!=0," ",Cadets!#REF!)</f>
        <v>#REF!</v>
      </c>
      <c r="F35" s="138" t="e">
        <f>IF(E35=" "," ",IF(Cadets!#REF!="X",Cadets!#REF!,"Non Partant ("&amp;Cadets!#REF!&amp;")"))</f>
        <v>#REF!</v>
      </c>
      <c r="G35" s="138" t="e">
        <f>IF(Cadets!#REF!="X",Cadets!#REF!," ")</f>
        <v>#REF!</v>
      </c>
      <c r="I35" s="165" t="e">
        <f>IF(Cadets!#REF!=0,0,IF(Cadets!#REF!="X"," ","NP"))</f>
        <v>#REF!</v>
      </c>
      <c r="J35" s="165" t="e">
        <f>IF(Cadets!#REF!=0,0,IF(Cadets!#REF!="X"," ","NP"))</f>
        <v>#REF!</v>
      </c>
      <c r="K35" s="165" t="e">
        <f>IF(Cadets!#REF!=0,0,IF(Cadets!#REF!="X"," ","NP"))</f>
        <v>#REF!</v>
      </c>
      <c r="L35" s="165" t="e">
        <f>IF(Cadets!#REF!=0,0,IF(Cadets!#REF!="X"," ","NP"))</f>
        <v>#REF!</v>
      </c>
      <c r="M35" s="165" t="e">
        <f>IF(Cadets!#REF!=0,0,IF(Cadets!#REF!="X"," ","NP"))</f>
        <v>#REF!</v>
      </c>
      <c r="N35" s="165" t="e">
        <f>IF(Cadets!#REF!=0,0,IF(Cadets!#REF!="X"," ","NP"))</f>
        <v>#REF!</v>
      </c>
      <c r="O35" s="165" t="e">
        <f>IF(Cadets!#REF!=0,0,IF(Cadets!#REF!="X"," ","NP"))</f>
        <v>#REF!</v>
      </c>
      <c r="P35" s="165" t="e">
        <f>IF(Cadets!#REF!=0,0,IF(Cadets!#REF!="X"," ","NP"))</f>
        <v>#REF!</v>
      </c>
      <c r="Q35" s="165" t="e">
        <f>IF(Cadets!#REF!=0,0,IF(Cadets!#REF!="X"," ","NP"))</f>
        <v>#REF!</v>
      </c>
      <c r="R35" s="165" t="e">
        <f>IF(Cadets!#REF!=0,0,IF(Cadets!#REF!="X"," ","NP"))</f>
        <v>#REF!</v>
      </c>
    </row>
    <row r="36" spans="1:18" ht="13.5">
      <c r="A36" s="138" t="e">
        <f>IF(Cadets!#REF!=0," ",Cadets!#REF!)</f>
        <v>#REF!</v>
      </c>
      <c r="B36" s="138" t="e">
        <f>IF(A36=" "," ",IF(Cadets!#REF!="X",Cadets!#REF!,"Non Partant ("&amp;Cadets!#REF!&amp;")"))</f>
        <v>#REF!</v>
      </c>
      <c r="C36" s="138" t="e">
        <f>IF(Cadets!#REF!="X",Cadets!#REF!," ")</f>
        <v>#REF!</v>
      </c>
      <c r="D36" s="139"/>
      <c r="E36" s="139" t="e">
        <f>IF(Cadets!#REF!=0," ",Cadets!#REF!)</f>
        <v>#REF!</v>
      </c>
      <c r="F36" s="139" t="e">
        <f>IF(E36=" "," ",IF(Cadets!#REF!="X",Cadets!#REF!,"Non Partant ("&amp;Cadets!#REF!&amp;")"))</f>
        <v>#REF!</v>
      </c>
      <c r="G36" s="139" t="e">
        <f>IF(Cadets!#REF!="X",Cadets!#REF!," ")</f>
        <v>#REF!</v>
      </c>
      <c r="I36" s="165"/>
      <c r="J36" s="165"/>
      <c r="K36" s="165"/>
      <c r="L36" s="165"/>
      <c r="M36" s="165"/>
      <c r="N36" s="165"/>
      <c r="O36" s="165"/>
      <c r="P36" s="165"/>
      <c r="Q36" s="165"/>
      <c r="R36" s="165"/>
    </row>
    <row r="37" spans="1:18" ht="13.5">
      <c r="A37" s="139" t="e">
        <f>IF(Cadets!#REF!=0," ",Cadets!#REF!)</f>
        <v>#REF!</v>
      </c>
      <c r="B37" s="140" t="e">
        <f>IF(A37=" "," ",IF(Cadets!#REF!="X",Cadets!#REF!,"Non Partant ("&amp;Cadets!#REF!&amp;")"))</f>
        <v>#REF!</v>
      </c>
      <c r="C37" s="139" t="e">
        <f>IF(Cadets!#REF!="X",Cadets!#REF!," ")</f>
        <v>#REF!</v>
      </c>
      <c r="D37" s="139"/>
      <c r="E37" s="138" t="e">
        <f>IF(Cadets!#REF!=0," ",Cadets!#REF!)</f>
        <v>#REF!</v>
      </c>
      <c r="F37" s="138" t="e">
        <f>IF(E37=" "," ",IF(Cadets!#REF!="X",Cadets!#REF!,"Non Partant ("&amp;Cadets!#REF!&amp;")"))</f>
        <v>#REF!</v>
      </c>
      <c r="G37" s="138" t="e">
        <f>IF(Cadets!#REF!="X",Cadets!#REF!," ")</f>
        <v>#REF!</v>
      </c>
      <c r="I37" s="165"/>
      <c r="J37" s="165"/>
      <c r="K37" s="165"/>
      <c r="L37" s="165"/>
      <c r="M37" s="165"/>
      <c r="N37" s="165"/>
      <c r="O37" s="165"/>
      <c r="P37" s="165"/>
      <c r="Q37" s="165"/>
      <c r="R37" s="165"/>
    </row>
    <row r="38" spans="1:18" ht="13.5">
      <c r="A38" s="138" t="e">
        <f>IF(Cadets!#REF!=0," ",Cadets!#REF!)</f>
        <v>#REF!</v>
      </c>
      <c r="B38" s="138" t="e">
        <f>IF(A38=" "," ",IF(Cadets!#REF!="X",Cadets!#REF!,"Non Partant ("&amp;Cadets!#REF!&amp;")"))</f>
        <v>#REF!</v>
      </c>
      <c r="C38" s="138" t="e">
        <f>IF(Cadets!#REF!="X",Cadets!#REF!," ")</f>
        <v>#REF!</v>
      </c>
      <c r="D38" s="139"/>
      <c r="E38" s="139" t="e">
        <f>IF(Cadets!#REF!=0," ",Cadets!#REF!)</f>
        <v>#REF!</v>
      </c>
      <c r="F38" s="139" t="e">
        <f>IF(E38=" "," ",IF(Cadets!#REF!="X",Cadets!#REF!,"Non Partant ("&amp;Cadets!#REF!&amp;")"))</f>
        <v>#REF!</v>
      </c>
      <c r="G38" s="139" t="e">
        <f>IF(Cadets!#REF!="X",Cadets!#REF!," ")</f>
        <v>#REF!</v>
      </c>
      <c r="I38" s="165"/>
      <c r="J38" s="165"/>
      <c r="K38" s="165"/>
      <c r="L38" s="165"/>
      <c r="M38" s="165"/>
      <c r="N38" s="165"/>
      <c r="O38" s="165"/>
      <c r="P38" s="165"/>
      <c r="Q38" s="165"/>
      <c r="R38" s="165"/>
    </row>
    <row r="39" spans="1:18" ht="13.5">
      <c r="A39" s="139" t="e">
        <f>IF(Cadets!#REF!=0," ",Cadets!#REF!)</f>
        <v>#REF!</v>
      </c>
      <c r="B39" s="140" t="e">
        <f>IF(A39=" "," ",IF(Cadets!#REF!="X",Cadets!#REF!,"Non Partant ("&amp;Cadets!#REF!&amp;")"))</f>
        <v>#REF!</v>
      </c>
      <c r="C39" s="139" t="e">
        <f>IF(Cadets!#REF!="X",Cadets!#REF!," ")</f>
        <v>#REF!</v>
      </c>
      <c r="D39" s="139"/>
      <c r="E39" s="138" t="e">
        <f>IF(Cadets!#REF!=0," ",Cadets!#REF!)</f>
        <v>#REF!</v>
      </c>
      <c r="F39" s="138" t="e">
        <f>IF(E39=" "," ",IF(Cadets!#REF!="X",Cadets!#REF!,"Non Partant ("&amp;Cadets!#REF!&amp;")"))</f>
        <v>#REF!</v>
      </c>
      <c r="G39" s="138" t="e">
        <f>IF(Cadets!#REF!="X",Cadets!#REF!," ")</f>
        <v>#REF!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</row>
    <row r="40" spans="1:18" ht="13.5">
      <c r="A40" s="138" t="e">
        <f>IF(Cadets!#REF!=0," ",Cadets!#REF!)</f>
        <v>#REF!</v>
      </c>
      <c r="B40" s="138" t="e">
        <f>IF(A40=" "," ",IF(Cadets!#REF!="X",Cadets!#REF!,"Non Partant ("&amp;Cadets!#REF!&amp;")"))</f>
        <v>#REF!</v>
      </c>
      <c r="C40" s="138" t="e">
        <f>IF(Cadets!#REF!="X",Cadets!#REF!," ")</f>
        <v>#REF!</v>
      </c>
      <c r="D40" s="139"/>
      <c r="E40" s="139" t="e">
        <f>IF(Cadets!#REF!=0," ",Cadets!#REF!)</f>
        <v>#REF!</v>
      </c>
      <c r="F40" s="139" t="e">
        <f>IF(E40=" "," ",IF(Cadets!#REF!="X",Cadets!#REF!,"Non Partant ("&amp;Cadets!#REF!&amp;")"))</f>
        <v>#REF!</v>
      </c>
      <c r="G40" s="139" t="e">
        <f>IF(Cadets!#REF!="X",Cadets!#REF!," ")</f>
        <v>#REF!</v>
      </c>
      <c r="I40" s="135" t="e">
        <f>Cadets!#REF!</f>
        <v>#REF!</v>
      </c>
      <c r="J40" s="135" t="e">
        <f>Cadets!#REF!</f>
        <v>#REF!</v>
      </c>
      <c r="K40" s="135" t="e">
        <f>Cadets!#REF!</f>
        <v>#REF!</v>
      </c>
      <c r="L40" s="135" t="e">
        <f>Cadets!#REF!</f>
        <v>#REF!</v>
      </c>
      <c r="M40" s="135" t="e">
        <f>Cadets!#REF!</f>
        <v>#REF!</v>
      </c>
      <c r="N40" s="135" t="e">
        <f>Cadets!#REF!</f>
        <v>#REF!</v>
      </c>
      <c r="O40" s="135" t="e">
        <f>Cadets!#REF!</f>
        <v>#REF!</v>
      </c>
      <c r="P40" s="135" t="e">
        <f>Cadets!#REF!</f>
        <v>#REF!</v>
      </c>
      <c r="Q40" s="135" t="e">
        <f>Cadets!#REF!</f>
        <v>#REF!</v>
      </c>
      <c r="R40" s="135" t="e">
        <f>Cadets!#REF!</f>
        <v>#REF!</v>
      </c>
    </row>
    <row r="41" spans="1:18" ht="13.5">
      <c r="A41" s="139" t="e">
        <f>IF(Cadets!#REF!=0," ",Cadets!#REF!)</f>
        <v>#REF!</v>
      </c>
      <c r="B41" s="140" t="e">
        <f>IF(A41=" "," ",IF(Cadets!#REF!="X",Cadets!#REF!,"Non Partant ("&amp;Cadets!#REF!&amp;")"))</f>
        <v>#REF!</v>
      </c>
      <c r="C41" s="139" t="e">
        <f>IF(Cadets!#REF!="X",Cadets!#REF!," ")</f>
        <v>#REF!</v>
      </c>
      <c r="D41" s="139"/>
      <c r="E41" s="138" t="e">
        <f>IF(Cadets!#REF!=0," ",Cadets!#REF!)</f>
        <v>#REF!</v>
      </c>
      <c r="F41" s="138" t="e">
        <f>IF(E41=" "," ",IF(Cadets!#REF!="X",Cadets!#REF!,"Non Partant ("&amp;Cadets!#REF!&amp;")"))</f>
        <v>#REF!</v>
      </c>
      <c r="G41" s="138" t="e">
        <f>IF(Cadets!#REF!="X",Cadets!#REF!," ")</f>
        <v>#REF!</v>
      </c>
      <c r="I41" s="165" t="e">
        <f>IF(Cadets!#REF!=0,0,IF(Cadets!#REF!="X"," ","NP"))</f>
        <v>#REF!</v>
      </c>
      <c r="J41" s="165" t="e">
        <f>IF(Cadets!#REF!=0,0,IF(Cadets!#REF!="X"," ","NP"))</f>
        <v>#REF!</v>
      </c>
      <c r="K41" s="165" t="e">
        <f>IF(Cadets!#REF!=0,0,IF(Cadets!#REF!="X"," ","NP"))</f>
        <v>#REF!</v>
      </c>
      <c r="L41" s="165" t="e">
        <f>IF(Cadets!#REF!=0,0,IF(Cadets!#REF!="X"," ","NP"))</f>
        <v>#REF!</v>
      </c>
      <c r="M41" s="165" t="e">
        <f>IF(Cadets!#REF!=0,0,IF(Cadets!#REF!="X"," ","NP"))</f>
        <v>#REF!</v>
      </c>
      <c r="N41" s="165" t="e">
        <f>IF(Cadets!#REF!=0,0,IF(Cadets!#REF!="X"," ","NP"))</f>
        <v>#REF!</v>
      </c>
      <c r="O41" s="165" t="e">
        <f>IF(Cadets!#REF!=0,0,IF(Cadets!#REF!="X"," ","NP"))</f>
        <v>#REF!</v>
      </c>
      <c r="P41" s="165" t="e">
        <f>IF(Cadets!#REF!=0,0,IF(Cadets!#REF!="X"," ","NP"))</f>
        <v>#REF!</v>
      </c>
      <c r="Q41" s="165" t="e">
        <f>IF(Cadets!#REF!=0,0,IF(Cadets!#REF!="X"," ","NP"))</f>
        <v>#REF!</v>
      </c>
      <c r="R41" s="165" t="e">
        <f>IF(Cadets!#REF!=0,0,IF(Cadets!#REF!="X"," ","NP"))</f>
        <v>#REF!</v>
      </c>
    </row>
    <row r="42" spans="1:18" ht="13.5">
      <c r="A42" s="138" t="e">
        <f>IF(Cadets!#REF!=0," ",Cadets!#REF!)</f>
        <v>#REF!</v>
      </c>
      <c r="B42" s="138" t="e">
        <f>IF(A42=" "," ",IF(Cadets!#REF!="X",Cadets!#REF!,"Non Partant ("&amp;Cadets!#REF!&amp;")"))</f>
        <v>#REF!</v>
      </c>
      <c r="C42" s="138" t="e">
        <f>IF(Cadets!#REF!="X",Cadets!#REF!," ")</f>
        <v>#REF!</v>
      </c>
      <c r="D42" s="139"/>
      <c r="E42" s="139" t="e">
        <f>IF(Cadets!#REF!=0," ",Cadets!#REF!)</f>
        <v>#REF!</v>
      </c>
      <c r="F42" s="139" t="e">
        <f>IF(E42=" "," ",IF(Cadets!#REF!="X",Cadets!#REF!,"Non Partant ("&amp;Cadets!#REF!&amp;")"))</f>
        <v>#REF!</v>
      </c>
      <c r="G42" s="139" t="e">
        <f>IF(Cadets!#REF!="X",Cadets!#REF!," ")</f>
        <v>#REF!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</row>
    <row r="43" spans="1:18" ht="13.5">
      <c r="A43" s="139" t="e">
        <f>IF(Cadets!#REF!=0," ",Cadets!#REF!)</f>
        <v>#REF!</v>
      </c>
      <c r="B43" s="140" t="e">
        <f>IF(A43=" "," ",IF(Cadets!#REF!="X",Cadets!#REF!,"Non Partant ("&amp;Cadets!#REF!&amp;")"))</f>
        <v>#REF!</v>
      </c>
      <c r="C43" s="139" t="e">
        <f>IF(Cadets!#REF!="X",Cadets!#REF!," ")</f>
        <v>#REF!</v>
      </c>
      <c r="D43" s="139"/>
      <c r="E43" s="138" t="e">
        <f>IF(Cadets!#REF!=0," ",Cadets!#REF!)</f>
        <v>#REF!</v>
      </c>
      <c r="F43" s="138" t="e">
        <f>IF(E43=" "," ",IF(Cadets!#REF!="X",Cadets!#REF!,"Non Partant ("&amp;Cadets!#REF!&amp;")"))</f>
        <v>#REF!</v>
      </c>
      <c r="G43" s="138" t="e">
        <f>IF(Cadets!#REF!="X",Cadets!#REF!," ")</f>
        <v>#REF!</v>
      </c>
      <c r="I43" s="165"/>
      <c r="J43" s="165"/>
      <c r="K43" s="165"/>
      <c r="L43" s="165"/>
      <c r="M43" s="165"/>
      <c r="N43" s="165"/>
      <c r="O43" s="165"/>
      <c r="P43" s="165"/>
      <c r="Q43" s="165"/>
      <c r="R43" s="165"/>
    </row>
    <row r="44" spans="1:18" ht="13.5">
      <c r="A44" s="138" t="e">
        <f>IF(Cadets!#REF!=0," ",Cadets!#REF!)</f>
        <v>#REF!</v>
      </c>
      <c r="B44" s="138" t="e">
        <f>IF(A44=" "," ",IF(Cadets!#REF!="X",Cadets!#REF!,"Non Partant ("&amp;Cadets!#REF!&amp;")"))</f>
        <v>#REF!</v>
      </c>
      <c r="C44" s="138" t="e">
        <f>IF(Cadets!#REF!="X",Cadets!#REF!," ")</f>
        <v>#REF!</v>
      </c>
      <c r="D44" s="139"/>
      <c r="E44" s="139" t="e">
        <f>IF(Cadets!#REF!=0," ",Cadets!#REF!)</f>
        <v>#REF!</v>
      </c>
      <c r="F44" s="139" t="e">
        <f>IF(E44=" "," ",IF(Cadets!#REF!="X",Cadets!#REF!,"Non Partant ("&amp;Cadets!#REF!&amp;")"))</f>
        <v>#REF!</v>
      </c>
      <c r="G44" s="139" t="e">
        <f>IF(Cadets!#REF!="X",Cadets!#REF!," ")</f>
        <v>#REF!</v>
      </c>
      <c r="I44" s="165"/>
      <c r="J44" s="165"/>
      <c r="K44" s="165"/>
      <c r="L44" s="165"/>
      <c r="M44" s="165"/>
      <c r="N44" s="165"/>
      <c r="O44" s="165"/>
      <c r="P44" s="165"/>
      <c r="Q44" s="165"/>
      <c r="R44" s="165"/>
    </row>
    <row r="45" spans="1:18" ht="13.5">
      <c r="A45" s="139" t="e">
        <f>IF(Cadets!#REF!=0," ",Cadets!#REF!)</f>
        <v>#REF!</v>
      </c>
      <c r="B45" s="140" t="e">
        <f>IF(A45=" "," ",IF(Cadets!#REF!="X",Cadets!#REF!,"Non Partant ("&amp;Cadets!#REF!&amp;")"))</f>
        <v>#REF!</v>
      </c>
      <c r="C45" s="139" t="e">
        <f>IF(Cadets!#REF!="X",Cadets!#REF!," ")</f>
        <v>#REF!</v>
      </c>
      <c r="D45" s="139"/>
      <c r="E45" s="138" t="e">
        <f>IF(Cadets!#REF!=0," ",Cadets!#REF!)</f>
        <v>#REF!</v>
      </c>
      <c r="F45" s="138" t="e">
        <f>IF(E45=" "," ",IF(Cadets!#REF!="X",Cadets!#REF!,"Non Partant ("&amp;Cadets!#REF!&amp;")"))</f>
        <v>#REF!</v>
      </c>
      <c r="G45" s="138" t="e">
        <f>IF(Cadets!#REF!="X",Cadets!#REF!," ")</f>
        <v>#REF!</v>
      </c>
      <c r="I45" s="165"/>
      <c r="J45" s="165"/>
      <c r="K45" s="165"/>
      <c r="L45" s="165"/>
      <c r="M45" s="165"/>
      <c r="N45" s="165"/>
      <c r="O45" s="165"/>
      <c r="P45" s="165"/>
      <c r="Q45" s="165"/>
      <c r="R45" s="165"/>
    </row>
    <row r="46" spans="1:18" ht="13.5">
      <c r="A46" s="138" t="e">
        <f>IF(Cadets!#REF!=0," ",Cadets!#REF!)</f>
        <v>#REF!</v>
      </c>
      <c r="B46" s="138" t="e">
        <f>IF(A46=" "," ",IF(Cadets!#REF!="X",Cadets!#REF!,"Non Partant ("&amp;Cadets!#REF!&amp;")"))</f>
        <v>#REF!</v>
      </c>
      <c r="C46" s="138" t="e">
        <f>IF(Cadets!#REF!="X",Cadets!#REF!," ")</f>
        <v>#REF!</v>
      </c>
      <c r="D46" s="139"/>
      <c r="E46" s="139" t="e">
        <f>IF(Cadets!#REF!=0," ",Cadets!#REF!)</f>
        <v>#REF!</v>
      </c>
      <c r="F46" s="139" t="e">
        <f>IF(E46=" "," ",IF(Cadets!#REF!="X",Cadets!#REF!,"Non Partant ("&amp;Cadets!#REF!&amp;")"))</f>
        <v>#REF!</v>
      </c>
      <c r="G46" s="139" t="e">
        <f>IF(Cadets!#REF!="X",Cadets!#REF!," ")</f>
        <v>#REF!</v>
      </c>
      <c r="I46" s="135" t="e">
        <f>Cadets!#REF!</f>
        <v>#REF!</v>
      </c>
      <c r="J46" s="135" t="e">
        <f>Cadets!#REF!</f>
        <v>#REF!</v>
      </c>
      <c r="K46" s="135" t="e">
        <f>Cadets!#REF!</f>
        <v>#REF!</v>
      </c>
      <c r="L46" s="135" t="e">
        <f>Cadets!#REF!</f>
        <v>#REF!</v>
      </c>
      <c r="M46" s="135" t="e">
        <f>Cadets!#REF!</f>
        <v>#REF!</v>
      </c>
      <c r="N46" s="135" t="e">
        <f>Cadets!#REF!</f>
        <v>#REF!</v>
      </c>
      <c r="O46" s="135" t="e">
        <f>Cadets!#REF!</f>
        <v>#REF!</v>
      </c>
      <c r="P46" s="135" t="e">
        <f>Cadets!#REF!</f>
        <v>#REF!</v>
      </c>
      <c r="Q46" s="135" t="e">
        <f>Cadets!#REF!</f>
        <v>#REF!</v>
      </c>
      <c r="R46" s="135" t="e">
        <f>Cadets!#REF!</f>
        <v>#REF!</v>
      </c>
    </row>
    <row r="47" spans="1:18" ht="13.5">
      <c r="A47" s="139" t="e">
        <f>IF(Cadets!#REF!=0," ",Cadets!#REF!)</f>
        <v>#REF!</v>
      </c>
      <c r="B47" s="140" t="e">
        <f>IF(A47=" "," ",IF(Cadets!#REF!="X",Cadets!#REF!,"Non Partant ("&amp;Cadets!#REF!&amp;")"))</f>
        <v>#REF!</v>
      </c>
      <c r="C47" s="139" t="e">
        <f>IF(Cadets!#REF!="X",Cadets!#REF!," ")</f>
        <v>#REF!</v>
      </c>
      <c r="D47" s="139"/>
      <c r="E47" s="138" t="e">
        <f>IF(Cadets!#REF!=0," ",Cadets!#REF!)</f>
        <v>#REF!</v>
      </c>
      <c r="F47" s="138" t="e">
        <f>IF(E47=" "," ",IF(Cadets!#REF!="X",Cadets!#REF!,"Non Partant ("&amp;Cadets!#REF!&amp;")"))</f>
        <v>#REF!</v>
      </c>
      <c r="G47" s="138" t="e">
        <f>IF(Cadets!#REF!="X",Cadets!#REF!," ")</f>
        <v>#REF!</v>
      </c>
      <c r="I47" s="165" t="e">
        <f>IF(Cadets!#REF!=0,0,IF(Cadets!#REF!="X"," ","NP"))</f>
        <v>#REF!</v>
      </c>
      <c r="J47" s="165" t="e">
        <f>IF(Cadets!#REF!=0,0,IF(Cadets!#REF!="X"," ","NP"))</f>
        <v>#REF!</v>
      </c>
      <c r="K47" s="165" t="e">
        <f>IF(Cadets!#REF!=0,0,IF(Cadets!#REF!="X"," ","NP"))</f>
        <v>#REF!</v>
      </c>
      <c r="L47" s="165" t="e">
        <f>IF(Cadets!#REF!=0,0,IF(Cadets!#REF!="X"," ","NP"))</f>
        <v>#REF!</v>
      </c>
      <c r="M47" s="165" t="e">
        <f>IF(Cadets!#REF!=0,0,IF(Cadets!#REF!="X"," ","NP"))</f>
        <v>#REF!</v>
      </c>
      <c r="N47" s="165" t="e">
        <f>IF(Cadets!#REF!=0,0,IF(Cadets!#REF!="X"," ","NP"))</f>
        <v>#REF!</v>
      </c>
      <c r="O47" s="165" t="e">
        <f>IF(Cadets!#REF!=0,0,IF(Cadets!#REF!="X"," ","NP"))</f>
        <v>#REF!</v>
      </c>
      <c r="P47" s="165" t="e">
        <f>IF(Cadets!#REF!=0,0,IF(Cadets!#REF!="X"," ","NP"))</f>
        <v>#REF!</v>
      </c>
      <c r="Q47" s="165" t="e">
        <f>IF(Cadets!#REF!=0,0,IF(Cadets!#REF!="X"," ","NP"))</f>
        <v>#REF!</v>
      </c>
      <c r="R47" s="165" t="e">
        <f>IF(Cadets!#REF!=0,0,IF(Cadets!#REF!="X"," ","NP"))</f>
        <v>#REF!</v>
      </c>
    </row>
    <row r="48" spans="1:18" ht="13.5">
      <c r="A48" s="138" t="e">
        <f>IF(Cadets!#REF!=0," ",Cadets!#REF!)</f>
        <v>#REF!</v>
      </c>
      <c r="B48" s="138" t="e">
        <f>IF(A48=" "," ",IF(Cadets!#REF!="X",Cadets!#REF!,"Non Partant ("&amp;Cadets!#REF!&amp;")"))</f>
        <v>#REF!</v>
      </c>
      <c r="C48" s="138" t="e">
        <f>IF(Cadets!#REF!="X",Cadets!#REF!," ")</f>
        <v>#REF!</v>
      </c>
      <c r="D48" s="139"/>
      <c r="E48" s="139" t="e">
        <f>IF(Cadets!#REF!=0," ",Cadets!#REF!)</f>
        <v>#REF!</v>
      </c>
      <c r="F48" s="139" t="e">
        <f>IF(E48=" "," ",IF(Cadets!#REF!="X",Cadets!#REF!,"Non Partant ("&amp;Cadets!#REF!&amp;")"))</f>
        <v>#REF!</v>
      </c>
      <c r="G48" s="139" t="e">
        <f>IF(Cadets!#REF!="X",Cadets!#REF!," ")</f>
        <v>#REF!</v>
      </c>
      <c r="I48" s="165"/>
      <c r="J48" s="165"/>
      <c r="K48" s="165"/>
      <c r="L48" s="165"/>
      <c r="M48" s="165"/>
      <c r="N48" s="165"/>
      <c r="O48" s="165"/>
      <c r="P48" s="165"/>
      <c r="Q48" s="165"/>
      <c r="R48" s="165"/>
    </row>
    <row r="49" spans="1:18" ht="13.5">
      <c r="A49" s="139" t="e">
        <f>IF(Cadets!#REF!=0," ",Cadets!#REF!)</f>
        <v>#REF!</v>
      </c>
      <c r="B49" s="140" t="e">
        <f>IF(A49=" "," ",IF(Cadets!#REF!="X",Cadets!#REF!,"Non Partant ("&amp;Cadets!#REF!&amp;")"))</f>
        <v>#REF!</v>
      </c>
      <c r="C49" s="139" t="e">
        <f>IF(Cadets!#REF!="X",Cadets!#REF!," ")</f>
        <v>#REF!</v>
      </c>
      <c r="D49" s="139"/>
      <c r="E49" s="138" t="e">
        <f>IF(Cadets!#REF!=0," ",Cadets!#REF!)</f>
        <v>#REF!</v>
      </c>
      <c r="F49" s="138" t="e">
        <f>IF(E49=" "," ",IF(Cadets!#REF!="X",Cadets!#REF!,"Non Partant ("&amp;Cadets!#REF!&amp;")"))</f>
        <v>#REF!</v>
      </c>
      <c r="G49" s="138" t="e">
        <f>IF(Cadets!#REF!="X",Cadets!#REF!," ")</f>
        <v>#REF!</v>
      </c>
      <c r="I49" s="165"/>
      <c r="J49" s="165"/>
      <c r="K49" s="165"/>
      <c r="L49" s="165"/>
      <c r="M49" s="165"/>
      <c r="N49" s="165"/>
      <c r="O49" s="165"/>
      <c r="P49" s="165"/>
      <c r="Q49" s="165"/>
      <c r="R49" s="165"/>
    </row>
    <row r="50" spans="1:18" ht="13.5">
      <c r="A50" s="138" t="e">
        <f>IF(Cadets!#REF!=0," ",Cadets!#REF!)</f>
        <v>#REF!</v>
      </c>
      <c r="B50" s="138" t="e">
        <f>IF(A50=" "," ",IF(Cadets!#REF!="X",Cadets!#REF!,"Non Partant ("&amp;Cadets!#REF!&amp;")"))</f>
        <v>#REF!</v>
      </c>
      <c r="C50" s="138" t="e">
        <f>IF(Cadets!#REF!="X",Cadets!#REF!," ")</f>
        <v>#REF!</v>
      </c>
      <c r="D50" s="139"/>
      <c r="E50" s="139" t="e">
        <f>IF(Cadets!#REF!=0," ",Cadets!#REF!)</f>
        <v>#REF!</v>
      </c>
      <c r="F50" s="139" t="e">
        <f>IF(E50=" "," ",IF(Cadets!#REF!="X",Cadets!#REF!,"Non Partant ("&amp;Cadets!#REF!&amp;")"))</f>
        <v>#REF!</v>
      </c>
      <c r="G50" s="139" t="e">
        <f>IF(Cadets!#REF!="X",Cadets!#REF!," ")</f>
        <v>#REF!</v>
      </c>
      <c r="I50" s="165"/>
      <c r="J50" s="165"/>
      <c r="K50" s="165"/>
      <c r="L50" s="165"/>
      <c r="M50" s="165"/>
      <c r="N50" s="165"/>
      <c r="O50" s="165"/>
      <c r="P50" s="165"/>
      <c r="Q50" s="165"/>
      <c r="R50" s="165"/>
    </row>
    <row r="51" spans="1:18" ht="13.5">
      <c r="A51" s="139" t="e">
        <f>IF(Cadets!#REF!=0," ",Cadets!#REF!)</f>
        <v>#REF!</v>
      </c>
      <c r="B51" s="140" t="e">
        <f>IF(A51=" "," ",IF(Cadets!#REF!="X",Cadets!#REF!,"Non Partant ("&amp;Cadets!#REF!&amp;")"))</f>
        <v>#REF!</v>
      </c>
      <c r="C51" s="139" t="e">
        <f>IF(Cadets!#REF!="X",Cadets!#REF!," ")</f>
        <v>#REF!</v>
      </c>
      <c r="D51" s="139"/>
      <c r="E51" s="138" t="e">
        <f>IF(Cadets!#REF!=0," ",Cadets!#REF!)</f>
        <v>#REF!</v>
      </c>
      <c r="F51" s="138" t="e">
        <f>IF(E51=" "," ",IF(Cadets!#REF!="X",Cadets!#REF!,"Non Partant ("&amp;Cadets!#REF!&amp;")"))</f>
        <v>#REF!</v>
      </c>
      <c r="G51" s="138" t="e">
        <f>IF(Cadets!#REF!="X",Cadets!#REF!," ")</f>
        <v>#REF!</v>
      </c>
      <c r="I51" s="165"/>
      <c r="J51" s="165"/>
      <c r="K51" s="165"/>
      <c r="L51" s="165"/>
      <c r="M51" s="165"/>
      <c r="N51" s="165"/>
      <c r="O51" s="165"/>
      <c r="P51" s="165"/>
      <c r="Q51" s="165"/>
      <c r="R51" s="165"/>
    </row>
    <row r="52" spans="1:18" ht="13.5">
      <c r="A52" s="138" t="e">
        <f>IF(Cadets!#REF!=0," ",Cadets!#REF!)</f>
        <v>#REF!</v>
      </c>
      <c r="B52" s="138" t="e">
        <f>IF(A52=" "," ",IF(Cadets!#REF!="X",Cadets!#REF!,"Non Partant ("&amp;Cadets!#REF!&amp;")"))</f>
        <v>#REF!</v>
      </c>
      <c r="C52" s="138" t="e">
        <f>IF(Cadets!#REF!="X",Cadets!#REF!," ")</f>
        <v>#REF!</v>
      </c>
      <c r="D52" s="139"/>
      <c r="E52" s="139" t="e">
        <f>IF(Cadets!#REF!=0," ",Cadets!#REF!)</f>
        <v>#REF!</v>
      </c>
      <c r="F52" s="139" t="e">
        <f>IF(E52=" "," ",IF(Cadets!#REF!="X",Cadets!#REF!,"Non Partant ("&amp;Cadets!#REF!&amp;")"))</f>
        <v>#REF!</v>
      </c>
      <c r="G52" s="139" t="e">
        <f>IF(Cadets!#REF!="X",Cadets!#REF!," ")</f>
        <v>#REF!</v>
      </c>
      <c r="I52" s="135" t="e">
        <f>Cadets!#REF!</f>
        <v>#REF!</v>
      </c>
      <c r="J52" s="135" t="e">
        <f>Cadets!#REF!</f>
        <v>#REF!</v>
      </c>
      <c r="K52" s="135" t="e">
        <f>Cadets!#REF!</f>
        <v>#REF!</v>
      </c>
      <c r="L52" s="135" t="e">
        <f>Cadets!#REF!</f>
        <v>#REF!</v>
      </c>
      <c r="M52" s="135" t="e">
        <f>Cadets!#REF!</f>
        <v>#REF!</v>
      </c>
      <c r="N52" s="135" t="e">
        <f>Cadets!#REF!</f>
        <v>#REF!</v>
      </c>
      <c r="O52" s="135" t="e">
        <f>Cadets!#REF!</f>
        <v>#REF!</v>
      </c>
      <c r="P52" s="135" t="e">
        <f>Cadets!#REF!</f>
        <v>#REF!</v>
      </c>
      <c r="Q52" s="135" t="e">
        <f>Cadets!#REF!</f>
        <v>#REF!</v>
      </c>
      <c r="R52" s="135" t="e">
        <f>Cadets!#REF!</f>
        <v>#REF!</v>
      </c>
    </row>
    <row r="53" spans="1:18" ht="13.5">
      <c r="A53" s="139" t="e">
        <f>IF(Cadets!#REF!=0," ",Cadets!#REF!)</f>
        <v>#REF!</v>
      </c>
      <c r="B53" s="140" t="e">
        <f>IF(A53=" "," ",IF(Cadets!#REF!="X",Cadets!#REF!,"Non Partant ("&amp;Cadets!#REF!&amp;")"))</f>
        <v>#REF!</v>
      </c>
      <c r="C53" s="139" t="e">
        <f>IF(Cadets!#REF!="X",Cadets!#REF!," ")</f>
        <v>#REF!</v>
      </c>
      <c r="D53" s="139"/>
      <c r="E53" s="138" t="e">
        <f>IF(Cadets!#REF!=0," ",Cadets!#REF!)</f>
        <v>#REF!</v>
      </c>
      <c r="F53" s="138" t="e">
        <f>IF(E53=" "," ",IF(Cadets!#REF!="X",Cadets!#REF!,"Non Partant ("&amp;Cadets!#REF!&amp;")"))</f>
        <v>#REF!</v>
      </c>
      <c r="G53" s="138" t="e">
        <f>IF(Cadets!#REF!="X",Cadets!#REF!," ")</f>
        <v>#REF!</v>
      </c>
      <c r="I53" s="165" t="e">
        <f>IF(Cadets!#REF!=0,0,IF(Cadets!#REF!="X"," ","NP"))</f>
        <v>#REF!</v>
      </c>
      <c r="J53" s="165" t="e">
        <f>IF(Cadets!#REF!=0,0,IF(Cadets!#REF!="X"," ","NP"))</f>
        <v>#REF!</v>
      </c>
      <c r="K53" s="165" t="e">
        <f>IF(Cadets!#REF!=0,0,IF(Cadets!#REF!="X"," ","NP"))</f>
        <v>#REF!</v>
      </c>
      <c r="L53" s="165" t="e">
        <f>IF(Cadets!#REF!=0,0,IF(Cadets!#REF!="X"," ","NP"))</f>
        <v>#REF!</v>
      </c>
      <c r="M53" s="165" t="e">
        <f>IF(Cadets!#REF!=0,0,IF(Cadets!#REF!="X"," ","NP"))</f>
        <v>#REF!</v>
      </c>
      <c r="N53" s="165" t="e">
        <f>IF(Cadets!#REF!=0,0,IF(Cadets!#REF!="X"," ","NP"))</f>
        <v>#REF!</v>
      </c>
      <c r="O53" s="165" t="e">
        <f>IF(Cadets!#REF!=0,0,IF(Cadets!#REF!="X"," ","NP"))</f>
        <v>#REF!</v>
      </c>
      <c r="P53" s="165" t="e">
        <f>IF(Cadets!#REF!=0,0,IF(Cadets!#REF!="X"," ","NP"))</f>
        <v>#REF!</v>
      </c>
      <c r="Q53" s="165" t="e">
        <f>IF(Cadets!#REF!=0,0,IF(Cadets!#REF!="X"," ","NP"))</f>
        <v>#REF!</v>
      </c>
      <c r="R53" s="165" t="e">
        <f>IF(Cadets!#REF!=0,0,IF(Cadets!#REF!="X"," ","NP"))</f>
        <v>#REF!</v>
      </c>
    </row>
    <row r="54" spans="1:18" ht="13.5">
      <c r="A54" s="138" t="e">
        <f>IF(Cadets!#REF!=0," ",Cadets!#REF!)</f>
        <v>#REF!</v>
      </c>
      <c r="B54" s="138" t="e">
        <f>IF(A54=" "," ",IF(Cadets!#REF!="X",Cadets!#REF!,"Non Partant ("&amp;Cadets!#REF!&amp;")"))</f>
        <v>#REF!</v>
      </c>
      <c r="C54" s="138" t="e">
        <f>IF(Cadets!#REF!="X",Cadets!#REF!," ")</f>
        <v>#REF!</v>
      </c>
      <c r="D54" s="139"/>
      <c r="E54" s="139" t="e">
        <f>IF(Cadets!#REF!=0," ",Cadets!#REF!)</f>
        <v>#REF!</v>
      </c>
      <c r="F54" s="139" t="e">
        <f>IF(E54=" "," ",IF(Cadets!#REF!="X",Cadets!#REF!,"Non Partant ("&amp;Cadets!#REF!&amp;")"))</f>
        <v>#REF!</v>
      </c>
      <c r="G54" s="139" t="e">
        <f>IF(Cadets!#REF!="X",Cadets!#REF!," ")</f>
        <v>#REF!</v>
      </c>
      <c r="I54" s="165"/>
      <c r="J54" s="165"/>
      <c r="K54" s="165"/>
      <c r="L54" s="165"/>
      <c r="M54" s="165"/>
      <c r="N54" s="165"/>
      <c r="O54" s="165"/>
      <c r="P54" s="165"/>
      <c r="Q54" s="165"/>
      <c r="R54" s="165"/>
    </row>
    <row r="55" spans="1:18" ht="13.5">
      <c r="A55" s="139" t="e">
        <f>IF(Cadets!#REF!=0," ",Cadets!#REF!)</f>
        <v>#REF!</v>
      </c>
      <c r="B55" s="140" t="e">
        <f>IF(A55=" "," ",IF(Cadets!#REF!="X",Cadets!#REF!,"Non Partant ("&amp;Cadets!#REF!&amp;")"))</f>
        <v>#REF!</v>
      </c>
      <c r="C55" s="139" t="e">
        <f>IF(Cadets!#REF!="X",Cadets!#REF!," ")</f>
        <v>#REF!</v>
      </c>
      <c r="D55" s="139"/>
      <c r="E55" s="138" t="e">
        <f>IF(Cadets!#REF!=0," ",Cadets!#REF!)</f>
        <v>#REF!</v>
      </c>
      <c r="F55" s="138" t="e">
        <f>IF(E55=" "," ",IF(Cadets!#REF!="X",Cadets!#REF!,"Non Partant ("&amp;Cadets!#REF!&amp;")"))</f>
        <v>#REF!</v>
      </c>
      <c r="G55" s="138" t="e">
        <f>IF(Cadets!#REF!="X",Cadets!#REF!," ")</f>
        <v>#REF!</v>
      </c>
      <c r="I55" s="165"/>
      <c r="J55" s="165"/>
      <c r="K55" s="165"/>
      <c r="L55" s="165"/>
      <c r="M55" s="165"/>
      <c r="N55" s="165"/>
      <c r="O55" s="165"/>
      <c r="P55" s="165"/>
      <c r="Q55" s="165"/>
      <c r="R55" s="165"/>
    </row>
    <row r="56" spans="1:18" ht="13.5">
      <c r="A56" s="138" t="e">
        <f>IF(Cadets!#REF!=0," ",Cadets!#REF!)</f>
        <v>#REF!</v>
      </c>
      <c r="B56" s="138" t="e">
        <f>IF(A56=" "," ",IF(Cadets!#REF!="X",Cadets!#REF!,"Non Partant ("&amp;Cadets!#REF!&amp;")"))</f>
        <v>#REF!</v>
      </c>
      <c r="C56" s="138" t="e">
        <f>IF(Cadets!#REF!="X",Cadets!#REF!," ")</f>
        <v>#REF!</v>
      </c>
      <c r="D56" s="139"/>
      <c r="E56" s="139" t="e">
        <f>IF(Cadets!#REF!=0," ",Cadets!#REF!)</f>
        <v>#REF!</v>
      </c>
      <c r="F56" s="139" t="e">
        <f>IF(E56=" "," ",IF(Cadets!#REF!="X",Cadets!#REF!,"Non Partant ("&amp;Cadets!#REF!&amp;")"))</f>
        <v>#REF!</v>
      </c>
      <c r="G56" s="139" t="e">
        <f>IF(Cadets!#REF!="X",Cadets!#REF!," ")</f>
        <v>#REF!</v>
      </c>
      <c r="I56" s="165"/>
      <c r="J56" s="165"/>
      <c r="K56" s="165"/>
      <c r="L56" s="165"/>
      <c r="M56" s="165"/>
      <c r="N56" s="165"/>
      <c r="O56" s="165"/>
      <c r="P56" s="165"/>
      <c r="Q56" s="165"/>
      <c r="R56" s="165"/>
    </row>
    <row r="57" spans="1:18" ht="13.5">
      <c r="A57" s="139" t="e">
        <f>IF(Cadets!#REF!=0," ",Cadets!#REF!)</f>
        <v>#REF!</v>
      </c>
      <c r="B57" s="140" t="e">
        <f>IF(A57=" "," ",IF(Cadets!#REF!="X",Cadets!#REF!,"Non Partant ("&amp;Cadets!#REF!&amp;")"))</f>
        <v>#REF!</v>
      </c>
      <c r="C57" s="139" t="e">
        <f>IF(Cadets!#REF!="X",Cadets!#REF!," ")</f>
        <v>#REF!</v>
      </c>
      <c r="D57" s="139"/>
      <c r="E57" s="138" t="e">
        <f>IF(Cadets!#REF!=0," ",Cadets!#REF!)</f>
        <v>#REF!</v>
      </c>
      <c r="F57" s="138" t="e">
        <f>IF(E57=" "," ",IF(Cadets!#REF!="X",Cadets!#REF!,"Non Partant ("&amp;Cadets!#REF!&amp;")"))</f>
        <v>#REF!</v>
      </c>
      <c r="G57" s="138" t="e">
        <f>IF(Cadets!#REF!="X",Cadets!#REF!," ")</f>
        <v>#REF!</v>
      </c>
      <c r="I57" s="165"/>
      <c r="J57" s="165"/>
      <c r="K57" s="165"/>
      <c r="L57" s="165"/>
      <c r="M57" s="165"/>
      <c r="N57" s="165"/>
      <c r="O57" s="165"/>
      <c r="P57" s="165"/>
      <c r="Q57" s="165"/>
      <c r="R57" s="165"/>
    </row>
    <row r="58" spans="1:18" ht="13.5">
      <c r="A58" s="138" t="e">
        <f>IF(Cadets!#REF!=0," ",Cadets!#REF!)</f>
        <v>#REF!</v>
      </c>
      <c r="B58" s="138" t="e">
        <f>IF(A58=" "," ",IF(Cadets!#REF!="X",Cadets!#REF!,"Non Partant ("&amp;Cadets!#REF!&amp;")"))</f>
        <v>#REF!</v>
      </c>
      <c r="C58" s="138" t="e">
        <f>IF(Cadets!#REF!="X",Cadets!#REF!," ")</f>
        <v>#REF!</v>
      </c>
      <c r="D58" s="139"/>
      <c r="E58" s="139" t="e">
        <f>IF(Cadets!#REF!=0," ",Cadets!#REF!)</f>
        <v>#REF!</v>
      </c>
      <c r="F58" s="139" t="e">
        <f>IF(E58=" "," ",IF(Cadets!#REF!="X",Cadets!#REF!,"Non Partant ("&amp;Cadets!#REF!&amp;")"))</f>
        <v>#REF!</v>
      </c>
      <c r="G58" s="139" t="e">
        <f>IF(Cadets!#REF!="X",Cadets!#REF!," ")</f>
        <v>#REF!</v>
      </c>
      <c r="I58" s="135" t="e">
        <f>Cadets!#REF!</f>
        <v>#REF!</v>
      </c>
      <c r="J58" s="135" t="e">
        <f>Cadets!#REF!</f>
        <v>#REF!</v>
      </c>
      <c r="K58" s="135" t="e">
        <f>Cadets!#REF!</f>
        <v>#REF!</v>
      </c>
      <c r="L58" s="135" t="e">
        <f>Cadets!#REF!</f>
        <v>#REF!</v>
      </c>
      <c r="M58" s="135" t="e">
        <f>Cadets!#REF!</f>
        <v>#REF!</v>
      </c>
      <c r="N58" s="135" t="e">
        <f>Cadets!#REF!</f>
        <v>#REF!</v>
      </c>
      <c r="O58" s="135" t="e">
        <f>Cadets!#REF!</f>
        <v>#REF!</v>
      </c>
      <c r="P58" s="135" t="e">
        <f>Cadets!#REF!</f>
        <v>#REF!</v>
      </c>
      <c r="Q58" s="135" t="e">
        <f>Cadets!#REF!</f>
        <v>#REF!</v>
      </c>
      <c r="R58" s="135" t="e">
        <f>Cadets!#REF!</f>
        <v>#REF!</v>
      </c>
    </row>
    <row r="59" spans="1:18" ht="13.5">
      <c r="A59" s="139" t="e">
        <f>IF(Cadets!#REF!=0," ",Cadets!#REF!)</f>
        <v>#REF!</v>
      </c>
      <c r="B59" s="140" t="e">
        <f>IF(A59=" "," ",IF(Cadets!#REF!="X",Cadets!#REF!,"Non Partant ("&amp;Cadets!#REF!&amp;")"))</f>
        <v>#REF!</v>
      </c>
      <c r="C59" s="139" t="e">
        <f>IF(Cadets!#REF!="X",Cadets!#REF!," ")</f>
        <v>#REF!</v>
      </c>
      <c r="D59" s="139"/>
      <c r="E59" s="138" t="e">
        <f>IF(Cadets!#REF!=0," ",Cadets!#REF!)</f>
        <v>#REF!</v>
      </c>
      <c r="F59" s="138" t="e">
        <f>IF(E59=" "," ",IF(Cadets!#REF!="X",Cadets!#REF!,"Non Partant ("&amp;Cadets!#REF!&amp;")"))</f>
        <v>#REF!</v>
      </c>
      <c r="G59" s="138" t="e">
        <f>IF(Cadets!#REF!="X",Cadets!#REF!," ")</f>
        <v>#REF!</v>
      </c>
      <c r="I59" s="165" t="e">
        <f>IF(Cadets!#REF!=0,0,IF(Cadets!#REF!="X"," ","NP"))</f>
        <v>#REF!</v>
      </c>
      <c r="J59" s="165" t="e">
        <f>IF(Cadets!#REF!=0,0,IF(Cadets!#REF!="X"," ","NP"))</f>
        <v>#REF!</v>
      </c>
      <c r="K59" s="165" t="e">
        <f>IF(Cadets!#REF!=0,0,IF(Cadets!#REF!="X"," ","NP"))</f>
        <v>#REF!</v>
      </c>
      <c r="L59" s="165" t="e">
        <f>IF(Cadets!#REF!=0,0,IF(Cadets!#REF!="X"," ","NP"))</f>
        <v>#REF!</v>
      </c>
      <c r="M59" s="165" t="e">
        <f>IF(Cadets!#REF!=0,0,IF(Cadets!#REF!="X"," ","NP"))</f>
        <v>#REF!</v>
      </c>
      <c r="N59" s="165" t="e">
        <f>IF(Cadets!#REF!=0,0,IF(Cadets!#REF!="X"," ","NP"))</f>
        <v>#REF!</v>
      </c>
      <c r="O59" s="165" t="e">
        <f>IF(Cadets!#REF!=0,0,IF(Cadets!#REF!="X"," ","NP"))</f>
        <v>#REF!</v>
      </c>
      <c r="P59" s="165" t="e">
        <f>IF(Cadets!#REF!=0,0,IF(Cadets!#REF!="X"," ","NP"))</f>
        <v>#REF!</v>
      </c>
      <c r="Q59" s="165" t="e">
        <f>IF(Cadets!#REF!=0,0,IF(Cadets!#REF!="X"," ","NP"))</f>
        <v>#REF!</v>
      </c>
      <c r="R59" s="165" t="e">
        <f>IF(Cadets!#REF!=0,0,IF(Cadets!#REF!="X"," ","NP"))</f>
        <v>#REF!</v>
      </c>
    </row>
    <row r="60" spans="1:18" ht="13.5">
      <c r="A60" s="138" t="e">
        <f>IF(Cadets!#REF!=0," ",Cadets!#REF!)</f>
        <v>#REF!</v>
      </c>
      <c r="B60" s="138" t="e">
        <f>IF(A60=" "," ",IF(Cadets!#REF!="X",Cadets!#REF!,"Non Partant ("&amp;Cadets!#REF!&amp;")"))</f>
        <v>#REF!</v>
      </c>
      <c r="C60" s="138" t="e">
        <f>IF(Cadets!#REF!="X",Cadets!#REF!," ")</f>
        <v>#REF!</v>
      </c>
      <c r="D60" s="139"/>
      <c r="E60" s="139" t="e">
        <f>IF(Cadets!#REF!=0," ",Cadets!#REF!)</f>
        <v>#REF!</v>
      </c>
      <c r="F60" s="139" t="e">
        <f>IF(E60=" "," ",IF(Cadets!#REF!="X",Cadets!#REF!,"Non Partant ("&amp;Cadets!#REF!&amp;")"))</f>
        <v>#REF!</v>
      </c>
      <c r="G60" s="139" t="e">
        <f>IF(Cadets!#REF!="X",Cadets!#REF!," ")</f>
        <v>#REF!</v>
      </c>
      <c r="I60" s="165"/>
      <c r="J60" s="165"/>
      <c r="K60" s="165"/>
      <c r="L60" s="165"/>
      <c r="M60" s="165"/>
      <c r="N60" s="165"/>
      <c r="O60" s="165"/>
      <c r="P60" s="165"/>
      <c r="Q60" s="165"/>
      <c r="R60" s="165"/>
    </row>
    <row r="61" spans="1:18" ht="13.5">
      <c r="A61" s="139" t="e">
        <f>IF(Cadets!#REF!=0," ",Cadets!#REF!)</f>
        <v>#REF!</v>
      </c>
      <c r="B61" s="140" t="e">
        <f>IF(A61=" "," ",IF(Cadets!#REF!="X",Cadets!#REF!,"Non Partant ("&amp;Cadets!#REF!&amp;")"))</f>
        <v>#REF!</v>
      </c>
      <c r="C61" s="139" t="e">
        <f>IF(Cadets!#REF!="X",Cadets!#REF!," ")</f>
        <v>#REF!</v>
      </c>
      <c r="D61" s="139"/>
      <c r="E61" s="138" t="e">
        <f>IF(Cadets!#REF!=0," ",Cadets!#REF!)</f>
        <v>#REF!</v>
      </c>
      <c r="F61" s="138" t="e">
        <f>IF(E61=" "," ",IF(Cadets!#REF!="X",Cadets!#REF!,"Non Partant ("&amp;Cadets!#REF!&amp;")"))</f>
        <v>#REF!</v>
      </c>
      <c r="G61" s="138" t="e">
        <f>IF(Cadets!#REF!="X",Cadets!#REF!," ")</f>
        <v>#REF!</v>
      </c>
      <c r="I61" s="165"/>
      <c r="J61" s="165"/>
      <c r="K61" s="165"/>
      <c r="L61" s="165"/>
      <c r="M61" s="165"/>
      <c r="N61" s="165"/>
      <c r="O61" s="165"/>
      <c r="P61" s="165"/>
      <c r="Q61" s="165"/>
      <c r="R61" s="165"/>
    </row>
    <row r="62" spans="4:18" ht="12.75">
      <c r="D62" s="78"/>
      <c r="E62" s="78"/>
      <c r="F62" s="78"/>
      <c r="G62" s="78"/>
      <c r="I62" s="165"/>
      <c r="J62" s="165"/>
      <c r="K62" s="165"/>
      <c r="L62" s="165"/>
      <c r="M62" s="165"/>
      <c r="N62" s="165"/>
      <c r="O62" s="165"/>
      <c r="P62" s="165"/>
      <c r="Q62" s="165"/>
      <c r="R62" s="165"/>
    </row>
    <row r="63" spans="4:18" ht="12.75">
      <c r="D63" s="78"/>
      <c r="E63" s="78"/>
      <c r="F63" s="78"/>
      <c r="G63" s="78"/>
      <c r="I63" s="165"/>
      <c r="J63" s="165"/>
      <c r="K63" s="165"/>
      <c r="L63" s="165"/>
      <c r="M63" s="165"/>
      <c r="N63" s="165"/>
      <c r="O63" s="165"/>
      <c r="P63" s="165"/>
      <c r="Q63" s="165"/>
      <c r="R63" s="165"/>
    </row>
    <row r="64" spans="4:18" ht="12.75">
      <c r="D64" s="78"/>
      <c r="E64" s="78"/>
      <c r="F64" s="78"/>
      <c r="G64" s="78"/>
      <c r="I64" s="135" t="e">
        <f>Cadets!#REF!</f>
        <v>#REF!</v>
      </c>
      <c r="J64" s="135" t="e">
        <f>Cadets!#REF!</f>
        <v>#REF!</v>
      </c>
      <c r="K64" s="135" t="e">
        <f>Cadets!#REF!</f>
        <v>#REF!</v>
      </c>
      <c r="L64" s="135" t="e">
        <f>Cadets!#REF!</f>
        <v>#REF!</v>
      </c>
      <c r="M64" s="135" t="e">
        <f>Cadets!#REF!</f>
        <v>#REF!</v>
      </c>
      <c r="N64" s="135" t="e">
        <f>Cadets!#REF!</f>
        <v>#REF!</v>
      </c>
      <c r="O64" s="135" t="e">
        <f>Cadets!#REF!</f>
        <v>#REF!</v>
      </c>
      <c r="P64" s="135" t="e">
        <f>Cadets!#REF!</f>
        <v>#REF!</v>
      </c>
      <c r="Q64" s="135" t="e">
        <f>Cadets!#REF!</f>
        <v>#REF!</v>
      </c>
      <c r="R64" s="135" t="e">
        <f>Cadets!#REF!</f>
        <v>#REF!</v>
      </c>
    </row>
    <row r="65" spans="4:18" ht="12.75">
      <c r="D65" s="78"/>
      <c r="E65" s="78"/>
      <c r="F65" s="78"/>
      <c r="G65" s="78"/>
      <c r="I65" s="165" t="e">
        <f>IF(Cadets!#REF!=0,0,IF(Cadets!#REF!="X"," ","NP"))</f>
        <v>#REF!</v>
      </c>
      <c r="J65" s="165" t="e">
        <f>IF(Cadets!#REF!=0,0,IF(Cadets!#REF!="X"," ","NP"))</f>
        <v>#REF!</v>
      </c>
      <c r="K65" s="165" t="e">
        <f>IF(Cadets!#REF!=0,0,IF(Cadets!#REF!="X"," ","NP"))</f>
        <v>#REF!</v>
      </c>
      <c r="L65" s="165" t="e">
        <f>IF(Cadets!#REF!=0,0,IF(Cadets!#REF!="X"," ","NP"))</f>
        <v>#REF!</v>
      </c>
      <c r="M65" s="165" t="e">
        <f>IF(Cadets!#REF!=0,0,IF(Cadets!#REF!="X"," ","NP"))</f>
        <v>#REF!</v>
      </c>
      <c r="N65" s="165" t="e">
        <f>IF(Cadets!#REF!=0,0,IF(Cadets!#REF!="X"," ","NP"))</f>
        <v>#REF!</v>
      </c>
      <c r="O65" s="165" t="e">
        <f>IF(Cadets!#REF!=0,0,IF(Cadets!#REF!="X"," ","NP"))</f>
        <v>#REF!</v>
      </c>
      <c r="P65" s="165" t="e">
        <f>IF(Cadets!#REF!=0,0,IF(Cadets!#REF!="X"," ","NP"))</f>
        <v>#REF!</v>
      </c>
      <c r="Q65" s="165" t="e">
        <f>IF(Cadets!#REF!=0,0,IF(Cadets!#REF!="X"," ","NP"))</f>
        <v>#REF!</v>
      </c>
      <c r="R65" s="165" t="e">
        <f>IF(Cadets!#REF!=0,0,IF(Cadets!#REF!="X"," ","NP"))</f>
        <v>#REF!</v>
      </c>
    </row>
    <row r="66" spans="4:18" ht="12.75">
      <c r="D66" s="78"/>
      <c r="E66" s="78"/>
      <c r="F66" s="78"/>
      <c r="G66" s="78"/>
      <c r="I66" s="165"/>
      <c r="J66" s="165"/>
      <c r="K66" s="165"/>
      <c r="L66" s="165"/>
      <c r="M66" s="165"/>
      <c r="N66" s="165"/>
      <c r="O66" s="165"/>
      <c r="P66" s="165"/>
      <c r="Q66" s="165"/>
      <c r="R66" s="165"/>
    </row>
    <row r="67" spans="4:18" ht="12.75">
      <c r="D67" s="78"/>
      <c r="E67" s="78"/>
      <c r="F67" s="78"/>
      <c r="G67" s="78"/>
      <c r="I67" s="165"/>
      <c r="J67" s="165"/>
      <c r="K67" s="165"/>
      <c r="L67" s="165"/>
      <c r="M67" s="165"/>
      <c r="N67" s="165"/>
      <c r="O67" s="165"/>
      <c r="P67" s="165"/>
      <c r="Q67" s="165"/>
      <c r="R67" s="165"/>
    </row>
    <row r="68" spans="4:18" ht="12.75">
      <c r="D68" s="78"/>
      <c r="E68" s="78"/>
      <c r="F68" s="78"/>
      <c r="G68" s="78"/>
      <c r="I68" s="165"/>
      <c r="J68" s="165"/>
      <c r="K68" s="165"/>
      <c r="L68" s="165"/>
      <c r="M68" s="165"/>
      <c r="N68" s="165"/>
      <c r="O68" s="165"/>
      <c r="P68" s="165"/>
      <c r="Q68" s="165"/>
      <c r="R68" s="165"/>
    </row>
    <row r="69" spans="4:18" ht="12.75">
      <c r="D69" s="78"/>
      <c r="E69" s="78"/>
      <c r="F69" s="78"/>
      <c r="G69" s="78"/>
      <c r="I69" s="165"/>
      <c r="J69" s="165"/>
      <c r="K69" s="165"/>
      <c r="L69" s="165"/>
      <c r="M69" s="165"/>
      <c r="N69" s="165"/>
      <c r="O69" s="165"/>
      <c r="P69" s="165"/>
      <c r="Q69" s="165"/>
      <c r="R69" s="165"/>
    </row>
    <row r="70" spans="4:7" ht="12.75">
      <c r="D70" s="78"/>
      <c r="E70" s="78"/>
      <c r="F70" s="78"/>
      <c r="G70" s="78"/>
    </row>
    <row r="71" spans="4:7" ht="12.75">
      <c r="D71" s="78"/>
      <c r="E71" s="78"/>
      <c r="F71" s="78"/>
      <c r="G71" s="78"/>
    </row>
    <row r="72" spans="4:7" ht="12.75">
      <c r="D72" s="78"/>
      <c r="E72" s="78"/>
      <c r="F72" s="78"/>
      <c r="G72" s="78"/>
    </row>
    <row r="73" spans="4:7" ht="12.75">
      <c r="D73" s="78"/>
      <c r="E73" s="78"/>
      <c r="F73" s="78"/>
      <c r="G73" s="78"/>
    </row>
    <row r="74" spans="4:7" ht="12.75">
      <c r="D74" s="78"/>
      <c r="E74" s="78"/>
      <c r="F74" s="78"/>
      <c r="G74" s="78"/>
    </row>
    <row r="75" spans="4:7" ht="12.75">
      <c r="D75" s="78"/>
      <c r="E75" s="78"/>
      <c r="F75" s="78"/>
      <c r="G75" s="78"/>
    </row>
    <row r="76" spans="4:7" ht="12.75">
      <c r="D76" s="78"/>
      <c r="E76" s="78"/>
      <c r="F76" s="78"/>
      <c r="G76" s="78"/>
    </row>
    <row r="77" spans="4:7" ht="12.75">
      <c r="D77" s="78"/>
      <c r="E77" s="78"/>
      <c r="F77" s="78"/>
      <c r="G77" s="78"/>
    </row>
    <row r="78" spans="4:7" ht="12.75">
      <c r="D78" s="78"/>
      <c r="E78" s="78"/>
      <c r="F78" s="78"/>
      <c r="G78" s="78"/>
    </row>
    <row r="79" spans="4:7" ht="12.75">
      <c r="D79" s="78"/>
      <c r="E79" s="78"/>
      <c r="F79" s="78"/>
      <c r="G79" s="78"/>
    </row>
    <row r="80" spans="4:7" ht="12.75">
      <c r="D80" s="78"/>
      <c r="E80" s="78"/>
      <c r="F80" s="78"/>
      <c r="G80" s="78"/>
    </row>
    <row r="81" spans="4:7" ht="12.75">
      <c r="D81" s="78"/>
      <c r="E81" s="78"/>
      <c r="F81" s="78"/>
      <c r="G81" s="78"/>
    </row>
    <row r="82" spans="4:7" ht="12.75">
      <c r="D82" s="78"/>
      <c r="E82" s="78"/>
      <c r="F82" s="78"/>
      <c r="G82" s="78"/>
    </row>
    <row r="83" spans="4:7" ht="12.75">
      <c r="D83" s="78"/>
      <c r="E83" s="78"/>
      <c r="F83" s="78"/>
      <c r="G83" s="78"/>
    </row>
    <row r="84" spans="4:7" ht="12.75">
      <c r="D84" s="78"/>
      <c r="E84" s="78"/>
      <c r="F84" s="78"/>
      <c r="G84" s="78"/>
    </row>
    <row r="85" spans="4:7" ht="12.75">
      <c r="D85" s="78"/>
      <c r="E85" s="78"/>
      <c r="F85" s="78"/>
      <c r="G85" s="78"/>
    </row>
    <row r="86" spans="4:7" ht="12.75">
      <c r="D86" s="78"/>
      <c r="E86" s="78"/>
      <c r="F86" s="78"/>
      <c r="G86" s="78"/>
    </row>
    <row r="87" spans="4:7" ht="12.75">
      <c r="D87" s="78"/>
      <c r="E87" s="78"/>
      <c r="F87" s="78"/>
      <c r="G87" s="78"/>
    </row>
    <row r="88" spans="4:7" ht="12.75">
      <c r="D88" s="78"/>
      <c r="E88" s="78"/>
      <c r="F88" s="78"/>
      <c r="G88" s="78"/>
    </row>
    <row r="89" spans="4:7" ht="12.75">
      <c r="D89" s="78"/>
      <c r="E89" s="78"/>
      <c r="F89" s="78"/>
      <c r="G89" s="78"/>
    </row>
    <row r="90" spans="4:7" ht="12.75">
      <c r="D90" s="78"/>
      <c r="E90" s="78"/>
      <c r="F90" s="78"/>
      <c r="G90" s="78"/>
    </row>
    <row r="91" spans="4:7" ht="12.75">
      <c r="D91" s="78"/>
      <c r="E91" s="78"/>
      <c r="F91" s="78"/>
      <c r="G91" s="78"/>
    </row>
    <row r="92" spans="4:7" ht="12.75">
      <c r="D92" s="78"/>
      <c r="E92" s="78"/>
      <c r="F92" s="78"/>
      <c r="G92" s="78"/>
    </row>
    <row r="93" spans="4:7" ht="12.75">
      <c r="D93" s="78"/>
      <c r="E93" s="78"/>
      <c r="F93" s="78"/>
      <c r="G93" s="78"/>
    </row>
    <row r="94" spans="4:7" ht="12.75">
      <c r="D94" s="78"/>
      <c r="E94" s="78"/>
      <c r="F94" s="78"/>
      <c r="G94" s="78"/>
    </row>
    <row r="95" spans="4:7" ht="12.75">
      <c r="D95" s="78"/>
      <c r="E95" s="78"/>
      <c r="F95" s="78"/>
      <c r="G95" s="78"/>
    </row>
    <row r="96" spans="4:7" ht="12.75">
      <c r="D96" s="78"/>
      <c r="E96" s="78"/>
      <c r="F96" s="78"/>
      <c r="G96" s="78"/>
    </row>
    <row r="97" spans="4:7" ht="12.75">
      <c r="D97" s="78"/>
      <c r="E97" s="78"/>
      <c r="F97" s="78"/>
      <c r="G97" s="78"/>
    </row>
    <row r="98" spans="4:7" ht="12.75">
      <c r="D98" s="78"/>
      <c r="E98" s="78"/>
      <c r="F98" s="78"/>
      <c r="G98" s="78"/>
    </row>
    <row r="99" spans="4:7" ht="12.75">
      <c r="D99" s="78"/>
      <c r="E99" s="78"/>
      <c r="F99" s="78"/>
      <c r="G99" s="78"/>
    </row>
    <row r="100" spans="4:7" ht="12.75">
      <c r="D100" s="78"/>
      <c r="E100" s="78"/>
      <c r="F100" s="78"/>
      <c r="G100" s="78"/>
    </row>
    <row r="101" spans="4:7" ht="12.75">
      <c r="D101" s="78"/>
      <c r="E101" s="78"/>
      <c r="F101" s="78"/>
      <c r="G101" s="78"/>
    </row>
    <row r="102" spans="4:7" ht="12.75">
      <c r="D102" s="78"/>
      <c r="E102" s="78"/>
      <c r="F102" s="78"/>
      <c r="G102" s="78"/>
    </row>
    <row r="103" spans="4:7" ht="12.75">
      <c r="D103" s="78"/>
      <c r="E103" s="78"/>
      <c r="F103" s="78"/>
      <c r="G103" s="78"/>
    </row>
    <row r="104" spans="4:7" ht="12.75">
      <c r="D104" s="78"/>
      <c r="E104" s="78"/>
      <c r="F104" s="78"/>
      <c r="G104" s="78"/>
    </row>
    <row r="105" spans="4:7" ht="12.75">
      <c r="D105" s="78"/>
      <c r="E105" s="78"/>
      <c r="F105" s="78"/>
      <c r="G105" s="78"/>
    </row>
    <row r="106" spans="4:7" ht="12.75">
      <c r="D106" s="78"/>
      <c r="E106" s="78"/>
      <c r="F106" s="78"/>
      <c r="G106" s="78"/>
    </row>
    <row r="107" spans="4:7" ht="12.75">
      <c r="D107" s="78"/>
      <c r="E107" s="78"/>
      <c r="F107" s="78"/>
      <c r="G107" s="78"/>
    </row>
    <row r="108" spans="4:7" ht="12.75">
      <c r="D108" s="78"/>
      <c r="E108" s="78"/>
      <c r="F108" s="78"/>
      <c r="G108" s="78"/>
    </row>
    <row r="109" spans="4:7" ht="12.75">
      <c r="D109" s="78"/>
      <c r="E109" s="78"/>
      <c r="F109" s="78"/>
      <c r="G109" s="78"/>
    </row>
    <row r="110" spans="4:7" ht="12.75">
      <c r="D110" s="78"/>
      <c r="E110" s="78"/>
      <c r="F110" s="78"/>
      <c r="G110" s="78"/>
    </row>
    <row r="111" spans="4:7" ht="12.75">
      <c r="D111" s="78"/>
      <c r="E111" s="78"/>
      <c r="F111" s="78"/>
      <c r="G111" s="78"/>
    </row>
  </sheetData>
  <sheetProtection sheet="1"/>
  <mergeCells count="115">
    <mergeCell ref="P65:P69"/>
    <mergeCell ref="Q65:Q69"/>
    <mergeCell ref="R65:R69"/>
    <mergeCell ref="P59:P63"/>
    <mergeCell ref="Q59:Q63"/>
    <mergeCell ref="R59:R63"/>
    <mergeCell ref="I65:I69"/>
    <mergeCell ref="J65:J69"/>
    <mergeCell ref="K65:K69"/>
    <mergeCell ref="L65:L69"/>
    <mergeCell ref="M65:M69"/>
    <mergeCell ref="N65:N69"/>
    <mergeCell ref="O65:O69"/>
    <mergeCell ref="P53:P57"/>
    <mergeCell ref="Q53:Q57"/>
    <mergeCell ref="R53:R57"/>
    <mergeCell ref="I59:I63"/>
    <mergeCell ref="J59:J63"/>
    <mergeCell ref="K59:K63"/>
    <mergeCell ref="L59:L63"/>
    <mergeCell ref="M59:M63"/>
    <mergeCell ref="N59:N63"/>
    <mergeCell ref="O59:O63"/>
    <mergeCell ref="P47:P51"/>
    <mergeCell ref="Q47:Q51"/>
    <mergeCell ref="R47:R51"/>
    <mergeCell ref="I53:I57"/>
    <mergeCell ref="J53:J57"/>
    <mergeCell ref="K53:K57"/>
    <mergeCell ref="L53:L57"/>
    <mergeCell ref="M53:M57"/>
    <mergeCell ref="N53:N57"/>
    <mergeCell ref="O53:O57"/>
    <mergeCell ref="P41:P45"/>
    <mergeCell ref="Q41:Q45"/>
    <mergeCell ref="R41:R45"/>
    <mergeCell ref="I47:I51"/>
    <mergeCell ref="J47:J51"/>
    <mergeCell ref="K47:K51"/>
    <mergeCell ref="L47:L51"/>
    <mergeCell ref="M47:M51"/>
    <mergeCell ref="N47:N51"/>
    <mergeCell ref="O47:O51"/>
    <mergeCell ref="P35:P39"/>
    <mergeCell ref="Q35:Q39"/>
    <mergeCell ref="R35:R39"/>
    <mergeCell ref="I41:I45"/>
    <mergeCell ref="J41:J45"/>
    <mergeCell ref="K41:K45"/>
    <mergeCell ref="L41:L45"/>
    <mergeCell ref="M41:M45"/>
    <mergeCell ref="N41:N45"/>
    <mergeCell ref="O41:O45"/>
    <mergeCell ref="P29:P33"/>
    <mergeCell ref="Q29:Q33"/>
    <mergeCell ref="R29:R33"/>
    <mergeCell ref="I35:I39"/>
    <mergeCell ref="J35:J39"/>
    <mergeCell ref="K35:K39"/>
    <mergeCell ref="L35:L39"/>
    <mergeCell ref="M35:M39"/>
    <mergeCell ref="N35:N39"/>
    <mergeCell ref="O35:O39"/>
    <mergeCell ref="P23:P27"/>
    <mergeCell ref="Q23:Q27"/>
    <mergeCell ref="R23:R27"/>
    <mergeCell ref="I29:I33"/>
    <mergeCell ref="J29:J33"/>
    <mergeCell ref="K29:K33"/>
    <mergeCell ref="L29:L33"/>
    <mergeCell ref="M29:M33"/>
    <mergeCell ref="N29:N33"/>
    <mergeCell ref="O29:O33"/>
    <mergeCell ref="P17:P21"/>
    <mergeCell ref="Q17:Q21"/>
    <mergeCell ref="R17:R21"/>
    <mergeCell ref="I23:I27"/>
    <mergeCell ref="J23:J27"/>
    <mergeCell ref="K23:K27"/>
    <mergeCell ref="L23:L27"/>
    <mergeCell ref="M23:M27"/>
    <mergeCell ref="N23:N27"/>
    <mergeCell ref="O23:O27"/>
    <mergeCell ref="P11:P15"/>
    <mergeCell ref="Q11:Q15"/>
    <mergeCell ref="R11:R15"/>
    <mergeCell ref="I17:I21"/>
    <mergeCell ref="J17:J21"/>
    <mergeCell ref="K17:K21"/>
    <mergeCell ref="L17:L21"/>
    <mergeCell ref="M17:M21"/>
    <mergeCell ref="N17:N21"/>
    <mergeCell ref="O17:O21"/>
    <mergeCell ref="A6:G6"/>
    <mergeCell ref="I6:R6"/>
    <mergeCell ref="P8:Q8"/>
    <mergeCell ref="I11:I15"/>
    <mergeCell ref="J11:J15"/>
    <mergeCell ref="K11:K15"/>
    <mergeCell ref="L11:L15"/>
    <mergeCell ref="M11:M15"/>
    <mergeCell ref="N11:N15"/>
    <mergeCell ref="O11:O15"/>
    <mergeCell ref="A3:B3"/>
    <mergeCell ref="C3:G3"/>
    <mergeCell ref="J3:R3"/>
    <mergeCell ref="A4:B4"/>
    <mergeCell ref="C4:G4"/>
    <mergeCell ref="J4:R4"/>
    <mergeCell ref="A1:B1"/>
    <mergeCell ref="C1:G1"/>
    <mergeCell ref="J1:R1"/>
    <mergeCell ref="A2:B2"/>
    <mergeCell ref="C2:G2"/>
    <mergeCell ref="J2:R2"/>
  </mergeCells>
  <conditionalFormatting sqref="I11:R15 I17:R21 I23:R27 I29:R33 I35:R39 I41:R45 I47:R51 I53:R57 I59:R63 I65:R69">
    <cfRule type="cellIs" priority="1" dxfId="0" operator="equal" stopIfTrue="1">
      <formula>0</formula>
    </cfRule>
  </conditionalFormatting>
  <printOptions horizontalCentered="1" verticalCentered="1"/>
  <pageMargins left="0.7083333333333334" right="0.7083333333333334" top="1.3576388888888888" bottom="0.7479166666666667" header="0.5118055555555555" footer="0.5118055555555555"/>
  <pageSetup fitToHeight="0" fitToWidth="1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R111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7.7109375" style="126" customWidth="1"/>
    <col min="2" max="3" width="30.7109375" style="126" customWidth="1"/>
    <col min="4" max="4" width="2.7109375" style="126" customWidth="1"/>
    <col min="5" max="5" width="7.7109375" style="126" customWidth="1"/>
    <col min="6" max="7" width="30.7109375" style="126" customWidth="1"/>
    <col min="8" max="16384" width="11.421875" style="126" customWidth="1"/>
  </cols>
  <sheetData>
    <row r="1" spans="1:18" ht="12.75" customHeight="1">
      <c r="A1" s="156" t="s">
        <v>244</v>
      </c>
      <c r="B1" s="156"/>
      <c r="C1" s="157" t="str">
        <f>infos_course!B2</f>
        <v>VOVES</v>
      </c>
      <c r="D1" s="157"/>
      <c r="E1" s="157"/>
      <c r="F1" s="157"/>
      <c r="G1" s="157"/>
      <c r="I1" s="127" t="s">
        <v>2</v>
      </c>
      <c r="J1" s="157" t="str">
        <f>infos_course!B2</f>
        <v>VOVES</v>
      </c>
      <c r="K1" s="157"/>
      <c r="L1" s="157"/>
      <c r="M1" s="157"/>
      <c r="N1" s="157"/>
      <c r="O1" s="157"/>
      <c r="P1" s="157"/>
      <c r="Q1" s="157"/>
      <c r="R1" s="157"/>
    </row>
    <row r="2" spans="1:18" ht="12.75" customHeight="1">
      <c r="A2" s="156" t="s">
        <v>245</v>
      </c>
      <c r="B2" s="156"/>
      <c r="C2" s="158" t="str">
        <f>infos_course!B3</f>
        <v>A C VOVES</v>
      </c>
      <c r="D2" s="158"/>
      <c r="E2" s="158"/>
      <c r="F2" s="158"/>
      <c r="G2" s="158"/>
      <c r="I2" s="127" t="s">
        <v>4</v>
      </c>
      <c r="J2" s="158" t="str">
        <f>infos_course!B3</f>
        <v>A C VOVES</v>
      </c>
      <c r="K2" s="158"/>
      <c r="L2" s="158"/>
      <c r="M2" s="158"/>
      <c r="N2" s="158"/>
      <c r="O2" s="158"/>
      <c r="P2" s="158"/>
      <c r="Q2" s="158"/>
      <c r="R2" s="158"/>
    </row>
    <row r="3" spans="1:18" ht="12.75" customHeight="1">
      <c r="A3" s="156" t="s">
        <v>246</v>
      </c>
      <c r="B3" s="156"/>
      <c r="C3" s="159">
        <f>infos_course!B4</f>
        <v>0</v>
      </c>
      <c r="D3" s="159"/>
      <c r="E3" s="159"/>
      <c r="F3" s="159"/>
      <c r="G3" s="159"/>
      <c r="I3" s="127" t="s">
        <v>7</v>
      </c>
      <c r="J3" s="159">
        <f>infos_course!B4</f>
        <v>0</v>
      </c>
      <c r="K3" s="159"/>
      <c r="L3" s="159"/>
      <c r="M3" s="159"/>
      <c r="N3" s="159"/>
      <c r="O3" s="159"/>
      <c r="P3" s="159"/>
      <c r="Q3" s="159"/>
      <c r="R3" s="159"/>
    </row>
    <row r="4" spans="1:18" ht="12.75" customHeight="1">
      <c r="A4" s="160" t="s">
        <v>247</v>
      </c>
      <c r="B4" s="160"/>
      <c r="C4" s="161">
        <f>infos_course!B15</f>
        <v>0</v>
      </c>
      <c r="D4" s="161"/>
      <c r="E4" s="161"/>
      <c r="F4" s="161"/>
      <c r="G4" s="161"/>
      <c r="I4" s="128" t="s">
        <v>248</v>
      </c>
      <c r="J4" s="161">
        <f>infos_course!B15</f>
        <v>0</v>
      </c>
      <c r="K4" s="161"/>
      <c r="L4" s="161"/>
      <c r="M4" s="161"/>
      <c r="N4" s="161"/>
      <c r="O4" s="161"/>
      <c r="P4" s="161"/>
      <c r="Q4" s="161"/>
      <c r="R4" s="161"/>
    </row>
    <row r="5" spans="1:18" ht="12.75">
      <c r="A5" s="129"/>
      <c r="B5" s="130"/>
      <c r="C5" s="131"/>
      <c r="D5" s="131"/>
      <c r="E5" s="131"/>
      <c r="F5" s="131"/>
      <c r="G5" s="131"/>
      <c r="I5" s="129"/>
      <c r="J5" s="130"/>
      <c r="K5" s="131"/>
      <c r="L5" s="129"/>
      <c r="M5" s="129"/>
      <c r="N5" s="129"/>
      <c r="O5" s="129"/>
      <c r="P5" s="129"/>
      <c r="Q5" s="129"/>
      <c r="R5" s="129"/>
    </row>
    <row r="6" spans="1:18" ht="15.75" customHeight="1">
      <c r="A6" s="162" t="str">
        <f>"Liste des partants "&amp;Minimes!A6</f>
        <v>Liste des partants Minimes 13/14 ans</v>
      </c>
      <c r="B6" s="162"/>
      <c r="C6" s="162"/>
      <c r="D6" s="162"/>
      <c r="E6" s="162"/>
      <c r="F6" s="162"/>
      <c r="G6" s="162"/>
      <c r="I6" s="162" t="str">
        <f>"Grille de course "&amp;Minimes!A6</f>
        <v>Grille de course Minimes 13/14 ans</v>
      </c>
      <c r="J6" s="162"/>
      <c r="K6" s="162"/>
      <c r="L6" s="162"/>
      <c r="M6" s="162"/>
      <c r="N6" s="162"/>
      <c r="O6" s="162"/>
      <c r="P6" s="162"/>
      <c r="Q6" s="162"/>
      <c r="R6" s="162"/>
    </row>
    <row r="7" ht="6" customHeight="1"/>
    <row r="8" spans="4:18" ht="12.75">
      <c r="D8" s="132"/>
      <c r="E8" s="132"/>
      <c r="F8" s="133" t="s">
        <v>249</v>
      </c>
      <c r="G8" s="132">
        <f>infos_course!C15</f>
        <v>0</v>
      </c>
      <c r="J8" s="133"/>
      <c r="K8" s="132"/>
      <c r="P8" s="163" t="s">
        <v>250</v>
      </c>
      <c r="Q8" s="163"/>
      <c r="R8" s="134">
        <f>infos_course!C15</f>
        <v>0</v>
      </c>
    </row>
    <row r="9" ht="6" customHeight="1"/>
    <row r="10" spans="9:18" ht="15.75" customHeight="1">
      <c r="I10" s="135">
        <f>Minimes!A10</f>
        <v>70</v>
      </c>
      <c r="J10" s="135">
        <f>Minimes!A11</f>
        <v>71</v>
      </c>
      <c r="K10" s="135">
        <f>Minimes!A12</f>
        <v>72</v>
      </c>
      <c r="L10" s="135">
        <f>Minimes!A13</f>
        <v>73</v>
      </c>
      <c r="M10" s="135">
        <f>Minimes!A14</f>
        <v>74</v>
      </c>
      <c r="N10" s="135">
        <f>Minimes!A15</f>
        <v>75</v>
      </c>
      <c r="O10" s="135">
        <f>Minimes!A16</f>
        <v>76</v>
      </c>
      <c r="P10" s="135">
        <f>Minimes!A17</f>
        <v>77</v>
      </c>
      <c r="Q10" s="135">
        <f>Minimes!A18</f>
        <v>78</v>
      </c>
      <c r="R10" s="135">
        <f>Minimes!A19</f>
        <v>79</v>
      </c>
    </row>
    <row r="11" spans="1:18" ht="12.75">
      <c r="A11" s="136" t="s">
        <v>43</v>
      </c>
      <c r="B11" s="136" t="s">
        <v>44</v>
      </c>
      <c r="C11" s="136" t="s">
        <v>4</v>
      </c>
      <c r="D11" s="137"/>
      <c r="E11" s="136" t="s">
        <v>43</v>
      </c>
      <c r="F11" s="136" t="s">
        <v>44</v>
      </c>
      <c r="G11" s="136" t="s">
        <v>4</v>
      </c>
      <c r="I11" s="165" t="str">
        <f>IF(Minimes!$B10=0,0,IF(Minimes!$F10="X"," ","NP"))</f>
        <v>NP</v>
      </c>
      <c r="J11" s="165" t="str">
        <f>IF(Minimes!$B11=0,0,IF(Minimes!$F11="X"," ","NP"))</f>
        <v>NP</v>
      </c>
      <c r="K11" s="165" t="str">
        <f>IF(Minimes!$B12=0,0,IF(Minimes!$F12="X"," ","NP"))</f>
        <v>NP</v>
      </c>
      <c r="L11" s="165" t="str">
        <f>IF(Minimes!$B13=0,0,IF(Minimes!$F13="X"," ","NP"))</f>
        <v>NP</v>
      </c>
      <c r="M11" s="165" t="str">
        <f>IF(Minimes!$B14=0,0,IF(Minimes!$F14="X"," ","NP"))</f>
        <v>NP</v>
      </c>
      <c r="N11" s="165">
        <f>IF(Minimes!$B15=0,0,IF(Minimes!$F15="X"," ","NP"))</f>
        <v>0</v>
      </c>
      <c r="O11" s="165">
        <f>IF(Minimes!$B16=0,0,IF(Minimes!$F16="X"," ","NP"))</f>
        <v>0</v>
      </c>
      <c r="P11" s="165">
        <f>IF(Minimes!$B17=0,0,IF(Minimes!$F17="X"," ","NP"))</f>
        <v>0</v>
      </c>
      <c r="Q11" s="165">
        <f>IF(Minimes!$B18=0,0,IF(Minimes!$F18="X"," ","NP"))</f>
        <v>0</v>
      </c>
      <c r="R11" s="165">
        <f>IF(Minimes!$B19=0,0,IF(Minimes!$F19="X"," ","NP"))</f>
        <v>0</v>
      </c>
    </row>
    <row r="12" spans="1:18" ht="13.5">
      <c r="A12" s="138">
        <f>IF(Minimes!B10=0," ",Minimes!A10)</f>
        <v>70</v>
      </c>
      <c r="B12" s="138" t="str">
        <f>IF(A12=" "," ",IF(Minimes!F10="X",Minimes!B10,"Non Partant ("&amp;Minimes!B10&amp;")"))</f>
        <v>Non Partant (BAUCHER THEO)</v>
      </c>
      <c r="C12" s="138" t="str">
        <f>IF(Minimes!F10="X",Minimes!C10," ")</f>
        <v> </v>
      </c>
      <c r="D12" s="139"/>
      <c r="E12" s="139" t="str">
        <f>IF(Minimes!B60=0," ",Minimes!A60)</f>
        <v> </v>
      </c>
      <c r="F12" s="139" t="str">
        <f>IF(E12=" "," ",IF(Minimes!F60="X",Minimes!B60,"Non Partant ("&amp;Minimes!B60&amp;")"))</f>
        <v> </v>
      </c>
      <c r="G12" s="139" t="str">
        <f>IF(Minimes!F60="X",Minimes!C60," ")</f>
        <v> </v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18" ht="13.5">
      <c r="A13" s="139">
        <f>IF(Minimes!B11=0," ",Minimes!A11)</f>
        <v>71</v>
      </c>
      <c r="B13" s="140" t="str">
        <f>IF(A13=" "," ",IF(Minimes!F11="X",Minimes!B11,"Non Partant ("&amp;Minimes!B11&amp;")"))</f>
        <v>Non Partant (GUESLIN HUGO)</v>
      </c>
      <c r="C13" s="139" t="str">
        <f>IF(Minimes!F11="X",Minimes!C11," ")</f>
        <v> </v>
      </c>
      <c r="D13" s="139"/>
      <c r="E13" s="138" t="str">
        <f>IF(Minimes!B61=0," ",Minimes!A61)</f>
        <v> </v>
      </c>
      <c r="F13" s="138" t="str">
        <f>IF(E13=" "," ",IF(Minimes!F61="X",Minimes!B61,"Non Partant ("&amp;Minimes!B61&amp;")"))</f>
        <v> </v>
      </c>
      <c r="G13" s="138" t="str">
        <f>IF(Minimes!F61="X",Minimes!C61," ")</f>
        <v> 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18" ht="13.5">
      <c r="A14" s="138">
        <f>IF(Minimes!B12=0," ",Minimes!A12)</f>
        <v>72</v>
      </c>
      <c r="B14" s="138" t="str">
        <f>IF(A14=" "," ",IF(Minimes!F12="X",Minimes!B12,"Non Partant ("&amp;Minimes!B12&amp;")"))</f>
        <v>Non Partant (TISON SIMON)</v>
      </c>
      <c r="C14" s="138" t="str">
        <f>IF(Minimes!F12="X",Minimes!C12," ")</f>
        <v> </v>
      </c>
      <c r="D14" s="139"/>
      <c r="E14" s="139" t="str">
        <f>IF(Minimes!B62=0," ",Minimes!A62)</f>
        <v> </v>
      </c>
      <c r="F14" s="139" t="str">
        <f>IF(E14=" "," ",IF(Minimes!F62="X",Minimes!B62,"Non Partant ("&amp;Minimes!B62&amp;")"))</f>
        <v> </v>
      </c>
      <c r="G14" s="139" t="str">
        <f>IF(Minimes!F62="X",Minimes!C62," ")</f>
        <v> </v>
      </c>
      <c r="I14" s="165"/>
      <c r="J14" s="165"/>
      <c r="K14" s="165"/>
      <c r="L14" s="165"/>
      <c r="M14" s="165"/>
      <c r="N14" s="165"/>
      <c r="O14" s="165"/>
      <c r="P14" s="165"/>
      <c r="Q14" s="165"/>
      <c r="R14" s="165"/>
    </row>
    <row r="15" spans="1:18" ht="13.5">
      <c r="A15" s="139">
        <f>IF(Minimes!B13=0," ",Minimes!A13)</f>
        <v>73</v>
      </c>
      <c r="B15" s="140" t="str">
        <f>IF(A15=" "," ",IF(Minimes!F13="X",Minimes!B13,"Non Partant ("&amp;Minimes!B13&amp;")"))</f>
        <v>Non Partant (NOYON KYLAN)</v>
      </c>
      <c r="C15" s="139" t="str">
        <f>IF(Minimes!F13="X",Minimes!C13," ")</f>
        <v> </v>
      </c>
      <c r="D15" s="139"/>
      <c r="E15" s="138" t="str">
        <f>IF(Minimes!B63=0," ",Minimes!A63)</f>
        <v> </v>
      </c>
      <c r="F15" s="138" t="str">
        <f>IF(E15=" "," ",IF(Minimes!F63="X",Minimes!B63,"Non Partant ("&amp;Minimes!B63&amp;")"))</f>
        <v> </v>
      </c>
      <c r="G15" s="138" t="str">
        <f>IF(Minimes!F63="X",Minimes!C63," ")</f>
        <v> </v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</row>
    <row r="16" spans="1:18" ht="13.5">
      <c r="A16" s="138">
        <f>IF(Minimes!B14=0," ",Minimes!A14)</f>
        <v>74</v>
      </c>
      <c r="B16" s="138" t="str">
        <f>IF(A16=" "," ",IF(Minimes!F14="X",Minimes!B14,"Non Partant ("&amp;Minimes!B14&amp;")"))</f>
        <v>Non Partant (GOBLET KEVIN)</v>
      </c>
      <c r="C16" s="138" t="str">
        <f>IF(Minimes!F14="X",Minimes!C14," ")</f>
        <v> </v>
      </c>
      <c r="D16" s="139"/>
      <c r="E16" s="139" t="str">
        <f>IF(Minimes!B64=0," ",Minimes!A64)</f>
        <v> </v>
      </c>
      <c r="F16" s="139" t="str">
        <f>IF(E16=" "," ",IF(Minimes!F64="X",Minimes!B64,"Non Partant ("&amp;Minimes!B64&amp;")"))</f>
        <v> </v>
      </c>
      <c r="G16" s="139" t="str">
        <f>IF(Minimes!F64="X",Minimes!C64," ")</f>
        <v> </v>
      </c>
      <c r="I16" s="135">
        <f>Minimes!A20</f>
        <v>80</v>
      </c>
      <c r="J16" s="135">
        <f>Minimes!A21</f>
        <v>81</v>
      </c>
      <c r="K16" s="135">
        <f>Minimes!A22</f>
        <v>82</v>
      </c>
      <c r="L16" s="135">
        <f>Minimes!A23</f>
        <v>83</v>
      </c>
      <c r="M16" s="135">
        <f>Minimes!A24</f>
        <v>84</v>
      </c>
      <c r="N16" s="135">
        <f>Minimes!A25</f>
        <v>85</v>
      </c>
      <c r="O16" s="135">
        <f>Minimes!A26</f>
        <v>86</v>
      </c>
      <c r="P16" s="135">
        <f>Minimes!A27</f>
        <v>87</v>
      </c>
      <c r="Q16" s="135">
        <f>Minimes!A28</f>
        <v>88</v>
      </c>
      <c r="R16" s="135">
        <f>Minimes!A29</f>
        <v>89</v>
      </c>
    </row>
    <row r="17" spans="1:18" ht="13.5">
      <c r="A17" s="139" t="str">
        <f>IF(Minimes!B15=0," ",Minimes!A15)</f>
        <v> </v>
      </c>
      <c r="B17" s="140" t="str">
        <f>IF(A17=" "," ",IF(Minimes!F15="X",Minimes!B15,"Non Partant ("&amp;Minimes!B15&amp;")"))</f>
        <v> </v>
      </c>
      <c r="C17" s="139" t="str">
        <f>IF(Minimes!F15="X",Minimes!C15," ")</f>
        <v> </v>
      </c>
      <c r="D17" s="139"/>
      <c r="E17" s="138" t="str">
        <f>IF(Minimes!B65=0," ",Minimes!A65)</f>
        <v> </v>
      </c>
      <c r="F17" s="138" t="str">
        <f>IF(E17=" "," ",IF(Minimes!F65="X",Minimes!B65,"Non Partant ("&amp;Minimes!B65&amp;")"))</f>
        <v> </v>
      </c>
      <c r="G17" s="138" t="str">
        <f>IF(Minimes!F65="X",Minimes!C65," ")</f>
        <v> </v>
      </c>
      <c r="I17" s="165">
        <f>IF(Minimes!$B20=0,0,IF(Minimes!$F20="X"," ","NP"))</f>
        <v>0</v>
      </c>
      <c r="J17" s="165">
        <f>IF(Minimes!$B21=0,0,IF(Minimes!$F21="X"," ","NP"))</f>
        <v>0</v>
      </c>
      <c r="K17" s="165">
        <f>IF(Minimes!$B22=0,0,IF(Minimes!$F22="X"," ","NP"))</f>
        <v>0</v>
      </c>
      <c r="L17" s="165">
        <f>IF(Minimes!$B23=0,0,IF(Minimes!$F23="X"," ","NP"))</f>
        <v>0</v>
      </c>
      <c r="M17" s="165">
        <f>IF(Minimes!$B24=0,0,IF(Minimes!$F24="X"," ","NP"))</f>
        <v>0</v>
      </c>
      <c r="N17" s="165">
        <f>IF(Minimes!$B25=0,0,IF(Minimes!$F25="X"," ","NP"))</f>
        <v>0</v>
      </c>
      <c r="O17" s="165">
        <f>IF(Minimes!$B26=0,0,IF(Minimes!$F26="X"," ","NP"))</f>
        <v>0</v>
      </c>
      <c r="P17" s="165">
        <f>IF(Minimes!$B27=0,0,IF(Minimes!$F27="X"," ","NP"))</f>
        <v>0</v>
      </c>
      <c r="Q17" s="165">
        <f>IF(Minimes!$B28=0,0,IF(Minimes!$F28="X"," ","NP"))</f>
        <v>0</v>
      </c>
      <c r="R17" s="165">
        <f>IF(Minimes!$B29=0,0,IF(Minimes!$F29="X"," ","NP"))</f>
        <v>0</v>
      </c>
    </row>
    <row r="18" spans="1:18" ht="13.5">
      <c r="A18" s="138" t="str">
        <f>IF(Minimes!B16=0," ",Minimes!A16)</f>
        <v> </v>
      </c>
      <c r="B18" s="138" t="str">
        <f>IF(A18=" "," ",IF(Minimes!F16="X",Minimes!B16,"Non Partant ("&amp;Minimes!B16&amp;")"))</f>
        <v> </v>
      </c>
      <c r="C18" s="138" t="str">
        <f>IF(Minimes!F16="X",Minimes!C16," ")</f>
        <v> </v>
      </c>
      <c r="D18" s="139"/>
      <c r="E18" s="139" t="str">
        <f>IF(Minimes!B66=0," ",Minimes!A66)</f>
        <v> </v>
      </c>
      <c r="F18" s="139" t="str">
        <f>IF(E18=" "," ",IF(Minimes!F66="X",Minimes!B66,"Non Partant ("&amp;Minimes!B66&amp;")"))</f>
        <v> </v>
      </c>
      <c r="G18" s="139" t="str">
        <f>IF(Minimes!F66="X",Minimes!C66," ")</f>
        <v> </v>
      </c>
      <c r="I18" s="165"/>
      <c r="J18" s="165"/>
      <c r="K18" s="165"/>
      <c r="L18" s="165"/>
      <c r="M18" s="165"/>
      <c r="N18" s="165"/>
      <c r="O18" s="165"/>
      <c r="P18" s="165"/>
      <c r="Q18" s="165"/>
      <c r="R18" s="165"/>
    </row>
    <row r="19" spans="1:18" ht="13.5">
      <c r="A19" s="139" t="str">
        <f>IF(Minimes!B17=0," ",Minimes!A17)</f>
        <v> </v>
      </c>
      <c r="B19" s="140" t="str">
        <f>IF(A19=" "," ",IF(Minimes!F17="X",Minimes!B17,"Non Partant ("&amp;Minimes!B17&amp;")"))</f>
        <v> </v>
      </c>
      <c r="C19" s="139" t="str">
        <f>IF(Minimes!F17="X",Minimes!C17," ")</f>
        <v> </v>
      </c>
      <c r="D19" s="139"/>
      <c r="E19" s="138" t="str">
        <f>IF(Minimes!B67=0," ",Minimes!A67)</f>
        <v> </v>
      </c>
      <c r="F19" s="138" t="str">
        <f>IF(E19=" "," ",IF(Minimes!F67="X",Minimes!B67,"Non Partant ("&amp;Minimes!B67&amp;")"))</f>
        <v> </v>
      </c>
      <c r="G19" s="138" t="str">
        <f>IF(Minimes!F67="X",Minimes!C67," ")</f>
        <v> </v>
      </c>
      <c r="I19" s="165"/>
      <c r="J19" s="165"/>
      <c r="K19" s="165"/>
      <c r="L19" s="165"/>
      <c r="M19" s="165"/>
      <c r="N19" s="165"/>
      <c r="O19" s="165"/>
      <c r="P19" s="165"/>
      <c r="Q19" s="165"/>
      <c r="R19" s="165"/>
    </row>
    <row r="20" spans="1:18" ht="13.5">
      <c r="A20" s="138" t="str">
        <f>IF(Minimes!B18=0," ",Minimes!A18)</f>
        <v> </v>
      </c>
      <c r="B20" s="138" t="str">
        <f>IF(A20=" "," ",IF(Minimes!F18="X",Minimes!B18,"Non Partant ("&amp;Minimes!B18&amp;")"))</f>
        <v> </v>
      </c>
      <c r="C20" s="138" t="str">
        <f>IF(Minimes!F18="X",Minimes!C18," ")</f>
        <v> </v>
      </c>
      <c r="D20" s="139"/>
      <c r="E20" s="139" t="str">
        <f>IF(Minimes!B68=0," ",Minimes!A68)</f>
        <v> </v>
      </c>
      <c r="F20" s="139" t="str">
        <f>IF(E20=" "," ",IF(Minimes!F68="X",Minimes!B68,"Non Partant ("&amp;Minimes!B68&amp;")"))</f>
        <v> </v>
      </c>
      <c r="G20" s="139" t="str">
        <f>IF(Minimes!F68="X",Minimes!C68," ")</f>
        <v> </v>
      </c>
      <c r="I20" s="165"/>
      <c r="J20" s="165"/>
      <c r="K20" s="165"/>
      <c r="L20" s="165"/>
      <c r="M20" s="165"/>
      <c r="N20" s="165"/>
      <c r="O20" s="165"/>
      <c r="P20" s="165"/>
      <c r="Q20" s="165"/>
      <c r="R20" s="165"/>
    </row>
    <row r="21" spans="1:18" ht="13.5">
      <c r="A21" s="139" t="str">
        <f>IF(Minimes!B19=0," ",Minimes!A19)</f>
        <v> </v>
      </c>
      <c r="B21" s="140" t="str">
        <f>IF(A21=" "," ",IF(Minimes!F19="X",Minimes!B19,"Non Partant ("&amp;Minimes!B19&amp;")"))</f>
        <v> </v>
      </c>
      <c r="C21" s="139" t="str">
        <f>IF(Minimes!F19="X",Minimes!C19," ")</f>
        <v> </v>
      </c>
      <c r="D21" s="139"/>
      <c r="E21" s="138" t="str">
        <f>IF(Minimes!B69=0," ",Minimes!A69)</f>
        <v> </v>
      </c>
      <c r="F21" s="138" t="str">
        <f>IF(E21=" "," ",IF(Minimes!F69="X",Minimes!B69,"Non Partant ("&amp;Minimes!B69&amp;")"))</f>
        <v> </v>
      </c>
      <c r="G21" s="138" t="str">
        <f>IF(Minimes!F69="X",Minimes!C69," ")</f>
        <v> </v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</row>
    <row r="22" spans="1:18" ht="13.5">
      <c r="A22" s="138" t="str">
        <f>IF(Minimes!B20=0," ",Minimes!A20)</f>
        <v> </v>
      </c>
      <c r="B22" s="138" t="str">
        <f>IF(A22=" "," ",IF(Minimes!F20="X",Minimes!B20,"Non Partant ("&amp;Minimes!B20&amp;")"))</f>
        <v> </v>
      </c>
      <c r="C22" s="138" t="str">
        <f>IF(Minimes!F20="X",Minimes!C20," ")</f>
        <v> </v>
      </c>
      <c r="D22" s="139"/>
      <c r="E22" s="139" t="str">
        <f>IF(Minimes!B70=0," ",Minimes!A70)</f>
        <v> </v>
      </c>
      <c r="F22" s="139" t="str">
        <f>IF(E22=" "," ",IF(Minimes!F70="X",Minimes!B70,"Non Partant ("&amp;Minimes!B70&amp;")"))</f>
        <v> </v>
      </c>
      <c r="G22" s="139" t="str">
        <f>IF(Minimes!F70="X",Minimes!C70," ")</f>
        <v> </v>
      </c>
      <c r="I22" s="135">
        <f>Minimes!A30</f>
        <v>90</v>
      </c>
      <c r="J22" s="135">
        <f>Minimes!A31</f>
        <v>91</v>
      </c>
      <c r="K22" s="135">
        <f>Minimes!A32</f>
        <v>92</v>
      </c>
      <c r="L22" s="135">
        <f>Minimes!A33</f>
        <v>93</v>
      </c>
      <c r="M22" s="135">
        <f>Minimes!A34</f>
        <v>94</v>
      </c>
      <c r="N22" s="135">
        <f>Minimes!A35</f>
        <v>95</v>
      </c>
      <c r="O22" s="135">
        <f>Minimes!A36</f>
        <v>96</v>
      </c>
      <c r="P22" s="135">
        <f>Minimes!A37</f>
        <v>97</v>
      </c>
      <c r="Q22" s="135">
        <f>Minimes!A38</f>
        <v>98</v>
      </c>
      <c r="R22" s="135">
        <f>Minimes!A39</f>
        <v>99</v>
      </c>
    </row>
    <row r="23" spans="1:18" ht="13.5">
      <c r="A23" s="139" t="str">
        <f>IF(Minimes!B21=0," ",Minimes!A21)</f>
        <v> </v>
      </c>
      <c r="B23" s="140" t="str">
        <f>IF(A23=" "," ",IF(Minimes!F21="X",Minimes!B21,"Non Partant ("&amp;Minimes!B21&amp;")"))</f>
        <v> </v>
      </c>
      <c r="C23" s="139" t="str">
        <f>IF(Minimes!F21="X",Minimes!C21," ")</f>
        <v> </v>
      </c>
      <c r="D23" s="139"/>
      <c r="E23" s="138" t="str">
        <f>IF(Minimes!B71=0," ",Minimes!A71)</f>
        <v> </v>
      </c>
      <c r="F23" s="138" t="str">
        <f>IF(E23=" "," ",IF(Minimes!F71="X",Minimes!B71,"Non Partant ("&amp;Minimes!B71&amp;")"))</f>
        <v> </v>
      </c>
      <c r="G23" s="138" t="str">
        <f>IF(Minimes!F71="X",Minimes!C71," ")</f>
        <v> </v>
      </c>
      <c r="I23" s="165">
        <f>IF(Minimes!$B30=0,0,IF(Minimes!$F30="X"," ","NP"))</f>
        <v>0</v>
      </c>
      <c r="J23" s="165">
        <f>IF(Minimes!$B31=0,0,IF(Minimes!$F31="X"," ","NP"))</f>
        <v>0</v>
      </c>
      <c r="K23" s="165">
        <f>IF(Minimes!$B32=0,0,IF(Minimes!$F32="X"," ","NP"))</f>
        <v>0</v>
      </c>
      <c r="L23" s="165">
        <f>IF(Minimes!$B33=0,0,IF(Minimes!$F33="X"," ","NP"))</f>
        <v>0</v>
      </c>
      <c r="M23" s="165">
        <f>IF(Minimes!$B34=0,0,IF(Minimes!$F34="X"," ","NP"))</f>
        <v>0</v>
      </c>
      <c r="N23" s="165">
        <f>IF(Minimes!$B35=0,0,IF(Minimes!$F35="X"," ","NP"))</f>
        <v>0</v>
      </c>
      <c r="O23" s="165">
        <f>IF(Minimes!$B36=0,0,IF(Minimes!$F36="X"," ","NP"))</f>
        <v>0</v>
      </c>
      <c r="P23" s="165">
        <f>IF(Minimes!$B37=0,0,IF(Minimes!$F37="X"," ","NP"))</f>
        <v>0</v>
      </c>
      <c r="Q23" s="165">
        <f>IF(Minimes!$B38=0,0,IF(Minimes!$F38="X"," ","NP"))</f>
        <v>0</v>
      </c>
      <c r="R23" s="165">
        <f>IF(Minimes!$B39=0,0,IF(Minimes!$F39="X"," ","NP"))</f>
        <v>0</v>
      </c>
    </row>
    <row r="24" spans="1:18" ht="13.5">
      <c r="A24" s="138" t="str">
        <f>IF(Minimes!B22=0," ",Minimes!A22)</f>
        <v> </v>
      </c>
      <c r="B24" s="138" t="str">
        <f>IF(A24=" "," ",IF(Minimes!F22="X",Minimes!B22,"Non Partant ("&amp;Minimes!B22&amp;")"))</f>
        <v> </v>
      </c>
      <c r="C24" s="138" t="str">
        <f>IF(Minimes!F22="X",Minimes!C22," ")</f>
        <v> </v>
      </c>
      <c r="D24" s="139"/>
      <c r="E24" s="139" t="str">
        <f>IF(Minimes!B72=0," ",Minimes!A72)</f>
        <v> </v>
      </c>
      <c r="F24" s="139" t="str">
        <f>IF(E24=" "," ",IF(Minimes!F72="X",Minimes!B72,"Non Partant ("&amp;Minimes!B72&amp;")"))</f>
        <v> </v>
      </c>
      <c r="G24" s="139" t="str">
        <f>IF(Minimes!F72="X",Minimes!C72," ")</f>
        <v> 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18" ht="13.5">
      <c r="A25" s="139" t="str">
        <f>IF(Minimes!B23=0," ",Minimes!A23)</f>
        <v> </v>
      </c>
      <c r="B25" s="140" t="str">
        <f>IF(A25=" "," ",IF(Minimes!F23="X",Minimes!B23,"Non Partant ("&amp;Minimes!B23&amp;")"))</f>
        <v> </v>
      </c>
      <c r="C25" s="139" t="str">
        <f>IF(Minimes!F23="X",Minimes!C23," ")</f>
        <v> </v>
      </c>
      <c r="D25" s="139"/>
      <c r="E25" s="138" t="str">
        <f>IF(Minimes!B73=0," ",Minimes!A73)</f>
        <v> </v>
      </c>
      <c r="F25" s="138" t="str">
        <f>IF(E25=" "," ",IF(Minimes!F73="X",Minimes!B73,"Non Partant ("&amp;Minimes!B73&amp;")"))</f>
        <v> </v>
      </c>
      <c r="G25" s="138" t="str">
        <f>IF(Minimes!F73="X",Minimes!C73," ")</f>
        <v> </v>
      </c>
      <c r="I25" s="165"/>
      <c r="J25" s="165"/>
      <c r="K25" s="165"/>
      <c r="L25" s="165"/>
      <c r="M25" s="165"/>
      <c r="N25" s="165"/>
      <c r="O25" s="165"/>
      <c r="P25" s="165"/>
      <c r="Q25" s="165"/>
      <c r="R25" s="165"/>
    </row>
    <row r="26" spans="1:18" ht="13.5">
      <c r="A26" s="138" t="str">
        <f>IF(Minimes!B24=0," ",Minimes!A24)</f>
        <v> </v>
      </c>
      <c r="B26" s="138" t="str">
        <f>IF(A26=" "," ",IF(Minimes!F24="X",Minimes!B24,"Non Partant ("&amp;Minimes!B24&amp;")"))</f>
        <v> </v>
      </c>
      <c r="C26" s="138" t="str">
        <f>IF(Minimes!F24="X",Minimes!C24," ")</f>
        <v> </v>
      </c>
      <c r="D26" s="139"/>
      <c r="E26" s="139" t="str">
        <f>IF(Minimes!B74=0," ",Minimes!A74)</f>
        <v> </v>
      </c>
      <c r="F26" s="139" t="str">
        <f>IF(E26=" "," ",IF(Minimes!F74="X",Minimes!B74,"Non Partant ("&amp;Minimes!B74&amp;")"))</f>
        <v> </v>
      </c>
      <c r="G26" s="139" t="str">
        <f>IF(Minimes!F74="X",Minimes!C74," ")</f>
        <v> 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</row>
    <row r="27" spans="1:18" ht="13.5">
      <c r="A27" s="139" t="str">
        <f>IF(Minimes!B25=0," ",Minimes!A25)</f>
        <v> </v>
      </c>
      <c r="B27" s="140" t="str">
        <f>IF(A27=" "," ",IF(Minimes!F25="X",Minimes!B25,"Non Partant ("&amp;Minimes!B25&amp;")"))</f>
        <v> </v>
      </c>
      <c r="C27" s="139" t="str">
        <f>IF(Minimes!F25="X",Minimes!C25," ")</f>
        <v> </v>
      </c>
      <c r="D27" s="139"/>
      <c r="E27" s="138" t="str">
        <f>IF(Minimes!B75=0," ",Minimes!A75)</f>
        <v> </v>
      </c>
      <c r="F27" s="138" t="str">
        <f>IF(E27=" "," ",IF(Minimes!F75="X",Minimes!B75,"Non Partant ("&amp;Minimes!B75&amp;")"))</f>
        <v> </v>
      </c>
      <c r="G27" s="138" t="str">
        <f>IF(Minimes!F75="X",Minimes!C75," ")</f>
        <v> </v>
      </c>
      <c r="I27" s="165"/>
      <c r="J27" s="165"/>
      <c r="K27" s="165"/>
      <c r="L27" s="165"/>
      <c r="M27" s="165"/>
      <c r="N27" s="165"/>
      <c r="O27" s="165"/>
      <c r="P27" s="165"/>
      <c r="Q27" s="165"/>
      <c r="R27" s="165"/>
    </row>
    <row r="28" spans="1:18" ht="13.5">
      <c r="A28" s="138" t="str">
        <f>IF(Minimes!B26=0," ",Minimes!A26)</f>
        <v> </v>
      </c>
      <c r="B28" s="138" t="str">
        <f>IF(A28=" "," ",IF(Minimes!F26="X",Minimes!B26,"Non Partant ("&amp;Minimes!B26&amp;")"))</f>
        <v> </v>
      </c>
      <c r="C28" s="138" t="str">
        <f>IF(Minimes!F26="X",Minimes!C26," ")</f>
        <v> </v>
      </c>
      <c r="D28" s="139"/>
      <c r="E28" s="139" t="str">
        <f>IF(Minimes!B76=0," ",Minimes!A76)</f>
        <v> </v>
      </c>
      <c r="F28" s="139" t="str">
        <f>IF(E28=" "," ",IF(Minimes!F76="X",Minimes!B76,"Non Partant ("&amp;Minimes!B76&amp;")"))</f>
        <v> </v>
      </c>
      <c r="G28" s="139" t="str">
        <f>IF(Minimes!F76="X",Minimes!C76," ")</f>
        <v> </v>
      </c>
      <c r="I28" s="135">
        <f>Minimes!A40</f>
        <v>100</v>
      </c>
      <c r="J28" s="135">
        <f>Minimes!A41</f>
        <v>101</v>
      </c>
      <c r="K28" s="135">
        <f>Minimes!A42</f>
        <v>102</v>
      </c>
      <c r="L28" s="135">
        <f>Minimes!A43</f>
        <v>103</v>
      </c>
      <c r="M28" s="135">
        <f>Minimes!A44</f>
        <v>104</v>
      </c>
      <c r="N28" s="135">
        <f>Minimes!A45</f>
        <v>105</v>
      </c>
      <c r="O28" s="135">
        <f>Minimes!A46</f>
        <v>106</v>
      </c>
      <c r="P28" s="135">
        <f>Minimes!A47</f>
        <v>107</v>
      </c>
      <c r="Q28" s="135">
        <f>Minimes!A48</f>
        <v>108</v>
      </c>
      <c r="R28" s="135">
        <f>Minimes!A49</f>
        <v>109</v>
      </c>
    </row>
    <row r="29" spans="1:18" ht="13.5">
      <c r="A29" s="139" t="str">
        <f>IF(Minimes!B27=0," ",Minimes!A27)</f>
        <v> </v>
      </c>
      <c r="B29" s="140" t="str">
        <f>IF(A29=" "," ",IF(Minimes!F27="X",Minimes!B27,"Non Partant ("&amp;Minimes!B27&amp;")"))</f>
        <v> </v>
      </c>
      <c r="C29" s="139" t="str">
        <f>IF(Minimes!F27="X",Minimes!C27," ")</f>
        <v> </v>
      </c>
      <c r="D29" s="139"/>
      <c r="E29" s="138" t="str">
        <f>IF(Minimes!B77=0," ",Minimes!A77)</f>
        <v> </v>
      </c>
      <c r="F29" s="138" t="str">
        <f>IF(E29=" "," ",IF(Minimes!F77="X",Minimes!B77,"Non Partant ("&amp;Minimes!B77&amp;")"))</f>
        <v> </v>
      </c>
      <c r="G29" s="138" t="str">
        <f>IF(Minimes!F77="X",Minimes!C77," ")</f>
        <v> </v>
      </c>
      <c r="I29" s="165">
        <f>IF(Minimes!$B40=0,0,IF(Minimes!$F40="X"," ","NP"))</f>
        <v>0</v>
      </c>
      <c r="J29" s="165">
        <f>IF(Minimes!$B41=0,0,IF(Minimes!$F41="X"," ","NP"))</f>
        <v>0</v>
      </c>
      <c r="K29" s="165">
        <f>IF(Minimes!$B42=0,0,IF(Minimes!$F42="X"," ","NP"))</f>
        <v>0</v>
      </c>
      <c r="L29" s="165">
        <f>IF(Minimes!$B43=0,0,IF(Minimes!$F43="X"," ","NP"))</f>
        <v>0</v>
      </c>
      <c r="M29" s="165">
        <f>IF(Minimes!$B44=0,0,IF(Minimes!$F44="X"," ","NP"))</f>
        <v>0</v>
      </c>
      <c r="N29" s="165">
        <f>IF(Minimes!$B45=0,0,IF(Minimes!$F45="X"," ","NP"))</f>
        <v>0</v>
      </c>
      <c r="O29" s="165">
        <f>IF(Minimes!$B46=0,0,IF(Minimes!$F46="X"," ","NP"))</f>
        <v>0</v>
      </c>
      <c r="P29" s="165">
        <f>IF(Minimes!$B47=0,0,IF(Minimes!$F47="X"," ","NP"))</f>
        <v>0</v>
      </c>
      <c r="Q29" s="165">
        <f>IF(Minimes!$B48=0,0,IF(Minimes!$F48="X"," ","NP"))</f>
        <v>0</v>
      </c>
      <c r="R29" s="165">
        <f>IF(Minimes!$B49=0,0,IF(Minimes!$F49="X"," ","NP"))</f>
        <v>0</v>
      </c>
    </row>
    <row r="30" spans="1:18" ht="13.5">
      <c r="A30" s="138" t="str">
        <f>IF(Minimes!B28=0," ",Minimes!A28)</f>
        <v> </v>
      </c>
      <c r="B30" s="138" t="str">
        <f>IF(A30=" "," ",IF(Minimes!F28="X",Minimes!B28,"Non Partant ("&amp;Minimes!B28&amp;")"))</f>
        <v> </v>
      </c>
      <c r="C30" s="138" t="str">
        <f>IF(Minimes!F28="X",Minimes!C28," ")</f>
        <v> </v>
      </c>
      <c r="D30" s="139"/>
      <c r="E30" s="139" t="str">
        <f>IF(Minimes!B78=0," ",Minimes!A78)</f>
        <v> </v>
      </c>
      <c r="F30" s="140" t="str">
        <f>IF(E30=" "," ",IF(Minimes!F78="X",Minimes!B78,"Non Partant ("&amp;Minimes!B78&amp;")"))</f>
        <v> </v>
      </c>
      <c r="G30" s="139" t="str">
        <f>IF(Minimes!F78="X",Minimes!C78," ")</f>
        <v> 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</row>
    <row r="31" spans="1:18" ht="13.5">
      <c r="A31" s="139" t="str">
        <f>IF(Minimes!B29=0," ",Minimes!A29)</f>
        <v> </v>
      </c>
      <c r="B31" s="140" t="str">
        <f>IF(A31=" "," ",IF(Minimes!F29="X",Minimes!B29,"Non Partant ("&amp;Minimes!B29&amp;")"))</f>
        <v> </v>
      </c>
      <c r="C31" s="139" t="str">
        <f>IF(Minimes!F29="X",Minimes!C29," ")</f>
        <v> </v>
      </c>
      <c r="D31" s="139"/>
      <c r="E31" s="138" t="str">
        <f>IF(Minimes!B79=0," ",Minimes!A79)</f>
        <v> </v>
      </c>
      <c r="F31" s="138" t="str">
        <f>IF(E31=" "," ",IF(Minimes!F79="X",Minimes!B79,"Non Partant ("&amp;Minimes!B79&amp;")"))</f>
        <v> </v>
      </c>
      <c r="G31" s="138" t="str">
        <f>IF(Minimes!F79="X",Minimes!C79," ")</f>
        <v> </v>
      </c>
      <c r="I31" s="165"/>
      <c r="J31" s="165"/>
      <c r="K31" s="165"/>
      <c r="L31" s="165"/>
      <c r="M31" s="165"/>
      <c r="N31" s="165"/>
      <c r="O31" s="165"/>
      <c r="P31" s="165"/>
      <c r="Q31" s="165"/>
      <c r="R31" s="165"/>
    </row>
    <row r="32" spans="1:18" ht="13.5">
      <c r="A32" s="138" t="str">
        <f>IF(Minimes!B30=0," ",Minimes!A30)</f>
        <v> </v>
      </c>
      <c r="B32" s="138" t="str">
        <f>IF(A32=" "," ",IF(Minimes!F30="X",Minimes!B30,"Non Partant ("&amp;Minimes!B30&amp;")"))</f>
        <v> </v>
      </c>
      <c r="C32" s="138" t="str">
        <f>IF(Minimes!F30="X",Minimes!C30," ")</f>
        <v> </v>
      </c>
      <c r="D32" s="139"/>
      <c r="E32" s="139" t="str">
        <f>IF(Minimes!B80=0," ",Minimes!A80)</f>
        <v> </v>
      </c>
      <c r="F32" s="139" t="str">
        <f>IF(E32=" "," ",IF(Minimes!F80="X",Minimes!B80,"Non Partant ("&amp;Minimes!B80&amp;")"))</f>
        <v> </v>
      </c>
      <c r="G32" s="139" t="str">
        <f>IF(Minimes!F80="X",Minimes!C80," ")</f>
        <v> </v>
      </c>
      <c r="I32" s="165"/>
      <c r="J32" s="165"/>
      <c r="K32" s="165"/>
      <c r="L32" s="165"/>
      <c r="M32" s="165"/>
      <c r="N32" s="165"/>
      <c r="O32" s="165"/>
      <c r="P32" s="165"/>
      <c r="Q32" s="165"/>
      <c r="R32" s="165"/>
    </row>
    <row r="33" spans="1:18" ht="13.5">
      <c r="A33" s="139" t="str">
        <f>IF(Minimes!B31=0," ",Minimes!A31)</f>
        <v> </v>
      </c>
      <c r="B33" s="140" t="str">
        <f>IF(A33=" "," ",IF(Minimes!F31="X",Minimes!B31,"Non Partant ("&amp;Minimes!B31&amp;")"))</f>
        <v> </v>
      </c>
      <c r="C33" s="139" t="str">
        <f>IF(Minimes!F31="X",Minimes!C31," ")</f>
        <v> </v>
      </c>
      <c r="D33" s="139"/>
      <c r="E33" s="138" t="str">
        <f>IF(Minimes!B81=0," ",Minimes!A81)</f>
        <v> </v>
      </c>
      <c r="F33" s="138" t="str">
        <f>IF(E33=" "," ",IF(Minimes!F81="X",Minimes!B81,"Non Partant ("&amp;Minimes!B81&amp;")"))</f>
        <v> </v>
      </c>
      <c r="G33" s="138" t="str">
        <f>IF(Minimes!F81="X",Minimes!C81," ")</f>
        <v> 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</row>
    <row r="34" spans="1:18" ht="13.5">
      <c r="A34" s="138" t="str">
        <f>IF(Minimes!B32=0," ",Minimes!A32)</f>
        <v> </v>
      </c>
      <c r="B34" s="138" t="str">
        <f>IF(A34=" "," ",IF(Minimes!F32="X",Minimes!B32,"Non Partant ("&amp;Minimes!B32&amp;")"))</f>
        <v> </v>
      </c>
      <c r="C34" s="138" t="str">
        <f>IF(Minimes!F32="X",Minimes!C32," ")</f>
        <v> </v>
      </c>
      <c r="D34" s="139"/>
      <c r="E34" s="139" t="str">
        <f>IF(Minimes!B82=0," ",Minimes!A82)</f>
        <v> </v>
      </c>
      <c r="F34" s="139" t="str">
        <f>IF(E34=" "," ",IF(Minimes!F82="X",Minimes!B82,"Non Partant ("&amp;Minimes!B82&amp;")"))</f>
        <v> </v>
      </c>
      <c r="G34" s="139" t="str">
        <f>IF(Minimes!F82="X",Minimes!C82," ")</f>
        <v> </v>
      </c>
      <c r="I34" s="135">
        <f>Minimes!A50</f>
        <v>110</v>
      </c>
      <c r="J34" s="135">
        <f>Minimes!A51</f>
        <v>111</v>
      </c>
      <c r="K34" s="135">
        <f>Minimes!A52</f>
        <v>112</v>
      </c>
      <c r="L34" s="135">
        <f>Minimes!A53</f>
        <v>113</v>
      </c>
      <c r="M34" s="135">
        <f>Minimes!A54</f>
        <v>114</v>
      </c>
      <c r="N34" s="135">
        <f>Minimes!A55</f>
        <v>115</v>
      </c>
      <c r="O34" s="135">
        <f>Minimes!A56</f>
        <v>116</v>
      </c>
      <c r="P34" s="135">
        <f>Minimes!A57</f>
        <v>117</v>
      </c>
      <c r="Q34" s="135">
        <f>Minimes!A58</f>
        <v>118</v>
      </c>
      <c r="R34" s="135">
        <f>Minimes!A59</f>
        <v>119</v>
      </c>
    </row>
    <row r="35" spans="1:18" ht="13.5">
      <c r="A35" s="139" t="str">
        <f>IF(Minimes!B33=0," ",Minimes!A33)</f>
        <v> </v>
      </c>
      <c r="B35" s="140" t="str">
        <f>IF(A35=" "," ",IF(Minimes!F33="X",Minimes!B33,"Non Partant ("&amp;Minimes!B33&amp;")"))</f>
        <v> </v>
      </c>
      <c r="C35" s="139" t="str">
        <f>IF(Minimes!F33="X",Minimes!C33," ")</f>
        <v> </v>
      </c>
      <c r="D35" s="139"/>
      <c r="E35" s="138" t="str">
        <f>IF(Minimes!B83=0," ",Minimes!A83)</f>
        <v> </v>
      </c>
      <c r="F35" s="138" t="str">
        <f>IF(E35=" "," ",IF(Minimes!F83="X",Minimes!B83,"Non Partant ("&amp;Minimes!B83&amp;")"))</f>
        <v> </v>
      </c>
      <c r="G35" s="138" t="str">
        <f>IF(Minimes!F83="X",Minimes!C83," ")</f>
        <v> </v>
      </c>
      <c r="I35" s="165">
        <f>IF(Minimes!$B50=0,0,IF(Minimes!$F50="X"," ","NP"))</f>
        <v>0</v>
      </c>
      <c r="J35" s="165">
        <f>IF(Minimes!$B51=0,0,IF(Minimes!$F51="X"," ","NP"))</f>
        <v>0</v>
      </c>
      <c r="K35" s="165">
        <f>IF(Minimes!$B52=0,0,IF(Minimes!$F52="X"," ","NP"))</f>
        <v>0</v>
      </c>
      <c r="L35" s="165">
        <f>IF(Minimes!$B53=0,0,IF(Minimes!$F53="X"," ","NP"))</f>
        <v>0</v>
      </c>
      <c r="M35" s="165">
        <f>IF(Minimes!$B54=0,0,IF(Minimes!$F54="X"," ","NP"))</f>
        <v>0</v>
      </c>
      <c r="N35" s="165">
        <f>IF(Minimes!$B55=0,0,IF(Minimes!$F55="X"," ","NP"))</f>
        <v>0</v>
      </c>
      <c r="O35" s="165">
        <f>IF(Minimes!$B56=0,0,IF(Minimes!$F56="X"," ","NP"))</f>
        <v>0</v>
      </c>
      <c r="P35" s="165">
        <f>IF(Minimes!$B57=0,0,IF(Minimes!$F57="X"," ","NP"))</f>
        <v>0</v>
      </c>
      <c r="Q35" s="165">
        <f>IF(Minimes!$B58=0,0,IF(Minimes!$F58="X"," ","NP"))</f>
        <v>0</v>
      </c>
      <c r="R35" s="165">
        <f>IF(Minimes!$B59=0,0,IF(Minimes!$F59="X"," ","NP"))</f>
        <v>0</v>
      </c>
    </row>
    <row r="36" spans="1:18" ht="13.5">
      <c r="A36" s="138" t="str">
        <f>IF(Minimes!B34=0," ",Minimes!A34)</f>
        <v> </v>
      </c>
      <c r="B36" s="138" t="str">
        <f>IF(A36=" "," ",IF(Minimes!F34="X",Minimes!B34,"Non Partant ("&amp;Minimes!B34&amp;")"))</f>
        <v> </v>
      </c>
      <c r="C36" s="138" t="str">
        <f>IF(Minimes!F34="X",Minimes!C34," ")</f>
        <v> </v>
      </c>
      <c r="D36" s="139"/>
      <c r="E36" s="139" t="str">
        <f>IF(Minimes!B84=0," ",Minimes!A84)</f>
        <v> </v>
      </c>
      <c r="F36" s="139" t="str">
        <f>IF(E36=" "," ",IF(Minimes!F84="X",Minimes!B84,"Non Partant ("&amp;Minimes!B84&amp;")"))</f>
        <v> </v>
      </c>
      <c r="G36" s="139" t="str">
        <f>IF(Minimes!F84="X",Minimes!C84," ")</f>
        <v> </v>
      </c>
      <c r="I36" s="165"/>
      <c r="J36" s="165"/>
      <c r="K36" s="165"/>
      <c r="L36" s="165"/>
      <c r="M36" s="165"/>
      <c r="N36" s="165"/>
      <c r="O36" s="165"/>
      <c r="P36" s="165"/>
      <c r="Q36" s="165"/>
      <c r="R36" s="165"/>
    </row>
    <row r="37" spans="1:18" ht="13.5">
      <c r="A37" s="139" t="str">
        <f>IF(Minimes!B35=0," ",Minimes!A35)</f>
        <v> </v>
      </c>
      <c r="B37" s="140" t="str">
        <f>IF(A37=" "," ",IF(Minimes!F35="X",Minimes!B35,"Non Partant ("&amp;Minimes!B35&amp;")"))</f>
        <v> </v>
      </c>
      <c r="C37" s="139" t="str">
        <f>IF(Minimes!F35="X",Minimes!C35," ")</f>
        <v> </v>
      </c>
      <c r="D37" s="139"/>
      <c r="E37" s="138" t="str">
        <f>IF(Minimes!B85=0," ",Minimes!A85)</f>
        <v> </v>
      </c>
      <c r="F37" s="138" t="str">
        <f>IF(E37=" "," ",IF(Minimes!F85="X",Minimes!B85,"Non Partant ("&amp;Minimes!B85&amp;")"))</f>
        <v> </v>
      </c>
      <c r="G37" s="138" t="str">
        <f>IF(Minimes!F85="X",Minimes!C85," ")</f>
        <v> </v>
      </c>
      <c r="I37" s="165"/>
      <c r="J37" s="165"/>
      <c r="K37" s="165"/>
      <c r="L37" s="165"/>
      <c r="M37" s="165"/>
      <c r="N37" s="165"/>
      <c r="O37" s="165"/>
      <c r="P37" s="165"/>
      <c r="Q37" s="165"/>
      <c r="R37" s="165"/>
    </row>
    <row r="38" spans="1:18" ht="13.5">
      <c r="A38" s="138" t="str">
        <f>IF(Minimes!B36=0," ",Minimes!A36)</f>
        <v> </v>
      </c>
      <c r="B38" s="138" t="str">
        <f>IF(A38=" "," ",IF(Minimes!F36="X",Minimes!B36,"Non Partant ("&amp;Minimes!B36&amp;")"))</f>
        <v> </v>
      </c>
      <c r="C38" s="138" t="str">
        <f>IF(Minimes!F36="X",Minimes!C36," ")</f>
        <v> </v>
      </c>
      <c r="D38" s="139"/>
      <c r="E38" s="139" t="str">
        <f>IF(Minimes!B86=0," ",Minimes!A86)</f>
        <v> </v>
      </c>
      <c r="F38" s="139" t="str">
        <f>IF(E38=" "," ",IF(Minimes!F86="X",Minimes!B86,"Non Partant ("&amp;Minimes!B86&amp;")"))</f>
        <v> </v>
      </c>
      <c r="G38" s="139" t="str">
        <f>IF(Minimes!F86="X",Minimes!C86," ")</f>
        <v> </v>
      </c>
      <c r="I38" s="165"/>
      <c r="J38" s="165"/>
      <c r="K38" s="165"/>
      <c r="L38" s="165"/>
      <c r="M38" s="165"/>
      <c r="N38" s="165"/>
      <c r="O38" s="165"/>
      <c r="P38" s="165"/>
      <c r="Q38" s="165"/>
      <c r="R38" s="165"/>
    </row>
    <row r="39" spans="1:18" ht="13.5">
      <c r="A39" s="139" t="str">
        <f>IF(Minimes!B37=0," ",Minimes!A37)</f>
        <v> </v>
      </c>
      <c r="B39" s="140" t="str">
        <f>IF(A39=" "," ",IF(Minimes!F37="X",Minimes!B37,"Non Partant ("&amp;Minimes!B37&amp;")"))</f>
        <v> </v>
      </c>
      <c r="C39" s="139" t="str">
        <f>IF(Minimes!F37="X",Minimes!C37," ")</f>
        <v> </v>
      </c>
      <c r="D39" s="139"/>
      <c r="E39" s="138" t="str">
        <f>IF(Minimes!B87=0," ",Minimes!A87)</f>
        <v> </v>
      </c>
      <c r="F39" s="138" t="str">
        <f>IF(E39=" "," ",IF(Minimes!F87="X",Minimes!B87,"Non Partant ("&amp;Minimes!B87&amp;")"))</f>
        <v> </v>
      </c>
      <c r="G39" s="138" t="str">
        <f>IF(Minimes!F87="X",Minimes!C87," ")</f>
        <v> 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</row>
    <row r="40" spans="1:18" ht="13.5">
      <c r="A40" s="138" t="str">
        <f>IF(Minimes!B38=0," ",Minimes!A38)</f>
        <v> </v>
      </c>
      <c r="B40" s="138" t="str">
        <f>IF(A40=" "," ",IF(Minimes!F38="X",Minimes!B38,"Non Partant ("&amp;Minimes!B38&amp;")"))</f>
        <v> </v>
      </c>
      <c r="C40" s="138" t="str">
        <f>IF(Minimes!F38="X",Minimes!C38," ")</f>
        <v> </v>
      </c>
      <c r="D40" s="139"/>
      <c r="E40" s="139" t="str">
        <f>IF(Minimes!B88=0," ",Minimes!A88)</f>
        <v> </v>
      </c>
      <c r="F40" s="139" t="str">
        <f>IF(E40=" "," ",IF(Minimes!F88="X",Minimes!B88,"Non Partant ("&amp;Minimes!B88&amp;")"))</f>
        <v> </v>
      </c>
      <c r="G40" s="139" t="str">
        <f>IF(Minimes!F88="X",Minimes!C88," ")</f>
        <v> </v>
      </c>
      <c r="I40" s="135">
        <f>Minimes!A60</f>
        <v>120</v>
      </c>
      <c r="J40" s="135">
        <f>Minimes!A61</f>
        <v>121</v>
      </c>
      <c r="K40" s="135">
        <f>Minimes!A62</f>
        <v>122</v>
      </c>
      <c r="L40" s="135">
        <f>Minimes!A63</f>
        <v>123</v>
      </c>
      <c r="M40" s="135">
        <f>Minimes!A64</f>
        <v>124</v>
      </c>
      <c r="N40" s="135">
        <f>Minimes!A65</f>
        <v>125</v>
      </c>
      <c r="O40" s="135">
        <f>Minimes!A66</f>
        <v>126</v>
      </c>
      <c r="P40" s="135">
        <f>Minimes!A67</f>
        <v>127</v>
      </c>
      <c r="Q40" s="135">
        <f>Minimes!A68</f>
        <v>128</v>
      </c>
      <c r="R40" s="135">
        <f>Minimes!A69</f>
        <v>129</v>
      </c>
    </row>
    <row r="41" spans="1:18" ht="13.5">
      <c r="A41" s="139" t="str">
        <f>IF(Minimes!B39=0," ",Minimes!A39)</f>
        <v> </v>
      </c>
      <c r="B41" s="140" t="str">
        <f>IF(A41=" "," ",IF(Minimes!F39="X",Minimes!B39,"Non Partant ("&amp;Minimes!B39&amp;")"))</f>
        <v> </v>
      </c>
      <c r="C41" s="139" t="str">
        <f>IF(Minimes!F39="X",Minimes!C39," ")</f>
        <v> </v>
      </c>
      <c r="D41" s="139"/>
      <c r="E41" s="138" t="str">
        <f>IF(Minimes!B89=0," ",Minimes!A89)</f>
        <v> </v>
      </c>
      <c r="F41" s="138" t="str">
        <f>IF(E41=" "," ",IF(Minimes!F89="X",Minimes!B89,"Non Partant ("&amp;Minimes!B89&amp;")"))</f>
        <v> </v>
      </c>
      <c r="G41" s="138" t="str">
        <f>IF(Minimes!F89="X",Minimes!C89," ")</f>
        <v> </v>
      </c>
      <c r="I41" s="165">
        <f>IF(Minimes!$B60=0,0,IF(Minimes!$F60="X"," ","NP"))</f>
        <v>0</v>
      </c>
      <c r="J41" s="165">
        <f>IF(Minimes!$B61=0,0,IF(Minimes!$F61="X"," ","NP"))</f>
        <v>0</v>
      </c>
      <c r="K41" s="165">
        <f>IF(Minimes!$B62=0,0,IF(Minimes!$F62="X"," ","NP"))</f>
        <v>0</v>
      </c>
      <c r="L41" s="165">
        <f>IF(Minimes!$B63=0,0,IF(Minimes!$F63="X"," ","NP"))</f>
        <v>0</v>
      </c>
      <c r="M41" s="165">
        <f>IF(Minimes!$B64=0,0,IF(Minimes!$F64="X"," ","NP"))</f>
        <v>0</v>
      </c>
      <c r="N41" s="165">
        <f>IF(Minimes!$B65=0,0,IF(Minimes!$F65="X"," ","NP"))</f>
        <v>0</v>
      </c>
      <c r="O41" s="165">
        <f>IF(Minimes!$B66=0,0,IF(Minimes!$F66="X"," ","NP"))</f>
        <v>0</v>
      </c>
      <c r="P41" s="165">
        <f>IF(Minimes!$B67=0,0,IF(Minimes!$F67="X"," ","NP"))</f>
        <v>0</v>
      </c>
      <c r="Q41" s="165">
        <f>IF(Minimes!$B68=0,0,IF(Minimes!$F68="X"," ","NP"))</f>
        <v>0</v>
      </c>
      <c r="R41" s="165">
        <f>IF(Minimes!$B69=0,0,IF(Minimes!$F69="X"," ","NP"))</f>
        <v>0</v>
      </c>
    </row>
    <row r="42" spans="1:18" ht="13.5">
      <c r="A42" s="138" t="str">
        <f>IF(Minimes!B40=0," ",Minimes!A40)</f>
        <v> </v>
      </c>
      <c r="B42" s="138" t="str">
        <f>IF(A42=" "," ",IF(Minimes!F40="X",Minimes!B40,"Non Partant ("&amp;Minimes!B40&amp;")"))</f>
        <v> </v>
      </c>
      <c r="C42" s="138" t="str">
        <f>IF(Minimes!F40="X",Minimes!C40," ")</f>
        <v> </v>
      </c>
      <c r="D42" s="139"/>
      <c r="E42" s="139" t="str">
        <f>IF(Minimes!B90=0," ",Minimes!A90)</f>
        <v> </v>
      </c>
      <c r="F42" s="139" t="str">
        <f>IF(E42=" "," ",IF(Minimes!F90="X",Minimes!B90,"Non Partant ("&amp;Minimes!B90&amp;")"))</f>
        <v> </v>
      </c>
      <c r="G42" s="139" t="str">
        <f>IF(Minimes!F90="X",Minimes!C90," ")</f>
        <v> 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</row>
    <row r="43" spans="1:18" ht="13.5">
      <c r="A43" s="139" t="str">
        <f>IF(Minimes!B41=0," ",Minimes!A41)</f>
        <v> </v>
      </c>
      <c r="B43" s="140" t="str">
        <f>IF(A43=" "," ",IF(Minimes!F41="X",Minimes!B41,"Non Partant ("&amp;Minimes!B41&amp;")"))</f>
        <v> </v>
      </c>
      <c r="C43" s="139" t="str">
        <f>IF(Minimes!F41="X",Minimes!C41," ")</f>
        <v> </v>
      </c>
      <c r="D43" s="139"/>
      <c r="E43" s="138" t="str">
        <f>IF(Minimes!B91=0," ",Minimes!A91)</f>
        <v> </v>
      </c>
      <c r="F43" s="138" t="str">
        <f>IF(E43=" "," ",IF(Minimes!F91="X",Minimes!B91,"Non Partant ("&amp;Minimes!B91&amp;")"))</f>
        <v> </v>
      </c>
      <c r="G43" s="138" t="str">
        <f>IF(Minimes!F91="X",Minimes!C91," ")</f>
        <v> </v>
      </c>
      <c r="I43" s="165"/>
      <c r="J43" s="165"/>
      <c r="K43" s="165"/>
      <c r="L43" s="165"/>
      <c r="M43" s="165"/>
      <c r="N43" s="165"/>
      <c r="O43" s="165"/>
      <c r="P43" s="165"/>
      <c r="Q43" s="165"/>
      <c r="R43" s="165"/>
    </row>
    <row r="44" spans="1:18" ht="13.5">
      <c r="A44" s="138" t="str">
        <f>IF(Minimes!B42=0," ",Minimes!A42)</f>
        <v> </v>
      </c>
      <c r="B44" s="138" t="str">
        <f>IF(A44=" "," ",IF(Minimes!F42="X",Minimes!B42,"Non Partant ("&amp;Minimes!B42&amp;")"))</f>
        <v> </v>
      </c>
      <c r="C44" s="138" t="str">
        <f>IF(Minimes!F42="X",Minimes!C42," ")</f>
        <v> </v>
      </c>
      <c r="D44" s="139"/>
      <c r="E44" s="139" t="str">
        <f>IF(Minimes!B92=0," ",Minimes!A92)</f>
        <v> </v>
      </c>
      <c r="F44" s="139" t="str">
        <f>IF(E44=" "," ",IF(Minimes!F92="X",Minimes!B92,"Non Partant ("&amp;Minimes!B92&amp;")"))</f>
        <v> </v>
      </c>
      <c r="G44" s="139" t="str">
        <f>IF(Minimes!F92="X",Minimes!C92," ")</f>
        <v> </v>
      </c>
      <c r="I44" s="165"/>
      <c r="J44" s="165"/>
      <c r="K44" s="165"/>
      <c r="L44" s="165"/>
      <c r="M44" s="165"/>
      <c r="N44" s="165"/>
      <c r="O44" s="165"/>
      <c r="P44" s="165"/>
      <c r="Q44" s="165"/>
      <c r="R44" s="165"/>
    </row>
    <row r="45" spans="1:18" ht="13.5">
      <c r="A45" s="139" t="str">
        <f>IF(Minimes!B43=0," ",Minimes!A43)</f>
        <v> </v>
      </c>
      <c r="B45" s="140" t="str">
        <f>IF(A45=" "," ",IF(Minimes!F43="X",Minimes!B43,"Non Partant ("&amp;Minimes!B43&amp;")"))</f>
        <v> </v>
      </c>
      <c r="C45" s="139" t="str">
        <f>IF(Minimes!F43="X",Minimes!C43," ")</f>
        <v> </v>
      </c>
      <c r="D45" s="139"/>
      <c r="E45" s="138" t="str">
        <f>IF(Minimes!B93=0," ",Minimes!A93)</f>
        <v> </v>
      </c>
      <c r="F45" s="138" t="str">
        <f>IF(E45=" "," ",IF(Minimes!F93="X",Minimes!B93,"Non Partant ("&amp;Minimes!B93&amp;")"))</f>
        <v> </v>
      </c>
      <c r="G45" s="138" t="str">
        <f>IF(Minimes!F93="X",Minimes!C93," ")</f>
        <v> </v>
      </c>
      <c r="I45" s="165"/>
      <c r="J45" s="165"/>
      <c r="K45" s="165"/>
      <c r="L45" s="165"/>
      <c r="M45" s="165"/>
      <c r="N45" s="165"/>
      <c r="O45" s="165"/>
      <c r="P45" s="165"/>
      <c r="Q45" s="165"/>
      <c r="R45" s="165"/>
    </row>
    <row r="46" spans="1:18" ht="13.5">
      <c r="A46" s="138" t="str">
        <f>IF(Minimes!B44=0," ",Minimes!A44)</f>
        <v> </v>
      </c>
      <c r="B46" s="138" t="str">
        <f>IF(A46=" "," ",IF(Minimes!F44="X",Minimes!B44,"Non Partant ("&amp;Minimes!B44&amp;")"))</f>
        <v> </v>
      </c>
      <c r="C46" s="138" t="str">
        <f>IF(Minimes!F44="X",Minimes!C44," ")</f>
        <v> </v>
      </c>
      <c r="D46" s="139"/>
      <c r="E46" s="139" t="str">
        <f>IF(Minimes!B94=0," ",Minimes!A94)</f>
        <v> </v>
      </c>
      <c r="F46" s="139" t="str">
        <f>IF(E46=" "," ",IF(Minimes!F94="X",Minimes!B94,"Non Partant ("&amp;Minimes!B94&amp;")"))</f>
        <v> </v>
      </c>
      <c r="G46" s="139" t="str">
        <f>IF(Minimes!F94="X",Minimes!C94," ")</f>
        <v> </v>
      </c>
      <c r="I46" s="135">
        <f>Minimes!A70</f>
        <v>130</v>
      </c>
      <c r="J46" s="135">
        <f>Minimes!A71</f>
        <v>131</v>
      </c>
      <c r="K46" s="135">
        <f>Minimes!A72</f>
        <v>132</v>
      </c>
      <c r="L46" s="135">
        <f>Minimes!A73</f>
        <v>133</v>
      </c>
      <c r="M46" s="135">
        <f>Minimes!A74</f>
        <v>134</v>
      </c>
      <c r="N46" s="135">
        <f>Minimes!A75</f>
        <v>135</v>
      </c>
      <c r="O46" s="135">
        <f>Minimes!A76</f>
        <v>136</v>
      </c>
      <c r="P46" s="135">
        <f>Minimes!A77</f>
        <v>137</v>
      </c>
      <c r="Q46" s="135">
        <f>Minimes!A78</f>
        <v>138</v>
      </c>
      <c r="R46" s="135">
        <f>Minimes!A79</f>
        <v>139</v>
      </c>
    </row>
    <row r="47" spans="1:18" ht="13.5">
      <c r="A47" s="139" t="str">
        <f>IF(Minimes!B45=0," ",Minimes!A45)</f>
        <v> </v>
      </c>
      <c r="B47" s="140" t="str">
        <f>IF(A47=" "," ",IF(Minimes!F45="X",Minimes!B45,"Non Partant ("&amp;Minimes!B45&amp;")"))</f>
        <v> </v>
      </c>
      <c r="C47" s="139" t="str">
        <f>IF(Minimes!F45="X",Minimes!C45," ")</f>
        <v> </v>
      </c>
      <c r="D47" s="139"/>
      <c r="E47" s="138" t="str">
        <f>IF(Minimes!B95=0," ",Minimes!A95)</f>
        <v> </v>
      </c>
      <c r="F47" s="138" t="str">
        <f>IF(E47=" "," ",IF(Minimes!F95="X",Minimes!B95,"Non Partant ("&amp;Minimes!B95&amp;")"))</f>
        <v> </v>
      </c>
      <c r="G47" s="138" t="str">
        <f>IF(Minimes!F95="X",Minimes!C95," ")</f>
        <v> </v>
      </c>
      <c r="I47" s="165">
        <f>IF(Minimes!$B70=0,0,IF(Minimes!$F70="X"," ","NP"))</f>
        <v>0</v>
      </c>
      <c r="J47" s="165">
        <f>IF(Minimes!$B71=0,0,IF(Minimes!$F71="X"," ","NP"))</f>
        <v>0</v>
      </c>
      <c r="K47" s="165">
        <f>IF(Minimes!$B72=0,0,IF(Minimes!$F72="X"," ","NP"))</f>
        <v>0</v>
      </c>
      <c r="L47" s="165">
        <f>IF(Minimes!$B73=0,0,IF(Minimes!$F73="X"," ","NP"))</f>
        <v>0</v>
      </c>
      <c r="M47" s="165">
        <f>IF(Minimes!$B74=0,0,IF(Minimes!$F74="X"," ","NP"))</f>
        <v>0</v>
      </c>
      <c r="N47" s="165">
        <f>IF(Minimes!$B75=0,0,IF(Minimes!$F75="X"," ","NP"))</f>
        <v>0</v>
      </c>
      <c r="O47" s="165">
        <f>IF(Minimes!$B76=0,0,IF(Minimes!$F76="X"," ","NP"))</f>
        <v>0</v>
      </c>
      <c r="P47" s="165">
        <f>IF(Minimes!$B77=0,0,IF(Minimes!$F77="X"," ","NP"))</f>
        <v>0</v>
      </c>
      <c r="Q47" s="165">
        <f>IF(Minimes!$B78=0,0,IF(Minimes!$F78="X"," ","NP"))</f>
        <v>0</v>
      </c>
      <c r="R47" s="165">
        <f>IF(Minimes!$B79=0,0,IF(Minimes!$F79="X"," ","NP"))</f>
        <v>0</v>
      </c>
    </row>
    <row r="48" spans="1:18" ht="13.5">
      <c r="A48" s="138" t="str">
        <f>IF(Minimes!B46=0," ",Minimes!A46)</f>
        <v> </v>
      </c>
      <c r="B48" s="138" t="str">
        <f>IF(A48=" "," ",IF(Minimes!F46="X",Minimes!B46,"Non Partant ("&amp;Minimes!B46&amp;")"))</f>
        <v> </v>
      </c>
      <c r="C48" s="138" t="str">
        <f>IF(Minimes!F46="X",Minimes!C46," ")</f>
        <v> </v>
      </c>
      <c r="D48" s="139"/>
      <c r="E48" s="139" t="str">
        <f>IF(Minimes!B96=0," ",Minimes!A96)</f>
        <v> </v>
      </c>
      <c r="F48" s="139" t="str">
        <f>IF(E48=" "," ",IF(Minimes!F96="X",Minimes!B96,"Non Partant ("&amp;Minimes!B96&amp;")"))</f>
        <v> </v>
      </c>
      <c r="G48" s="139" t="str">
        <f>IF(Minimes!F96="X",Minimes!C96," ")</f>
        <v> </v>
      </c>
      <c r="I48" s="165"/>
      <c r="J48" s="165"/>
      <c r="K48" s="165"/>
      <c r="L48" s="165"/>
      <c r="M48" s="165"/>
      <c r="N48" s="165"/>
      <c r="O48" s="165"/>
      <c r="P48" s="165"/>
      <c r="Q48" s="165"/>
      <c r="R48" s="165"/>
    </row>
    <row r="49" spans="1:18" ht="13.5">
      <c r="A49" s="139" t="str">
        <f>IF(Minimes!B47=0," ",Minimes!A47)</f>
        <v> </v>
      </c>
      <c r="B49" s="140" t="str">
        <f>IF(A49=" "," ",IF(Minimes!F47="X",Minimes!B47,"Non Partant ("&amp;Minimes!B47&amp;")"))</f>
        <v> </v>
      </c>
      <c r="C49" s="139" t="str">
        <f>IF(Minimes!F47="X",Minimes!C47," ")</f>
        <v> </v>
      </c>
      <c r="D49" s="139"/>
      <c r="E49" s="138" t="str">
        <f>IF(Minimes!B97=0," ",Minimes!A97)</f>
        <v> </v>
      </c>
      <c r="F49" s="138" t="str">
        <f>IF(E49=" "," ",IF(Minimes!F97="X",Minimes!B97,"Non Partant ("&amp;Minimes!B97&amp;")"))</f>
        <v> </v>
      </c>
      <c r="G49" s="138" t="str">
        <f>IF(Minimes!F97="X",Minimes!C97," ")</f>
        <v> </v>
      </c>
      <c r="I49" s="165"/>
      <c r="J49" s="165"/>
      <c r="K49" s="165"/>
      <c r="L49" s="165"/>
      <c r="M49" s="165"/>
      <c r="N49" s="165"/>
      <c r="O49" s="165"/>
      <c r="P49" s="165"/>
      <c r="Q49" s="165"/>
      <c r="R49" s="165"/>
    </row>
    <row r="50" spans="1:18" ht="13.5">
      <c r="A50" s="138" t="str">
        <f>IF(Minimes!B48=0," ",Minimes!A48)</f>
        <v> </v>
      </c>
      <c r="B50" s="138" t="str">
        <f>IF(A50=" "," ",IF(Minimes!F48="X",Minimes!B48,"Non Partant ("&amp;Minimes!B48&amp;")"))</f>
        <v> </v>
      </c>
      <c r="C50" s="138" t="str">
        <f>IF(Minimes!F48="X",Minimes!C48," ")</f>
        <v> </v>
      </c>
      <c r="D50" s="139"/>
      <c r="E50" s="139" t="str">
        <f>IF(Minimes!B98=0," ",Minimes!A98)</f>
        <v> </v>
      </c>
      <c r="F50" s="139" t="str">
        <f>IF(E50=" "," ",IF(Minimes!F98="X",Minimes!B98,"Non Partant ("&amp;Minimes!B98&amp;")"))</f>
        <v> </v>
      </c>
      <c r="G50" s="139" t="str">
        <f>IF(Minimes!F98="X",Minimes!C98," ")</f>
        <v> </v>
      </c>
      <c r="I50" s="165"/>
      <c r="J50" s="165"/>
      <c r="K50" s="165"/>
      <c r="L50" s="165"/>
      <c r="M50" s="165"/>
      <c r="N50" s="165"/>
      <c r="O50" s="165"/>
      <c r="P50" s="165"/>
      <c r="Q50" s="165"/>
      <c r="R50" s="165"/>
    </row>
    <row r="51" spans="1:18" ht="13.5">
      <c r="A51" s="139" t="str">
        <f>IF(Minimes!B49=0," ",Minimes!A49)</f>
        <v> </v>
      </c>
      <c r="B51" s="140" t="str">
        <f>IF(A51=" "," ",IF(Minimes!F49="X",Minimes!B49,"Non Partant ("&amp;Minimes!B49&amp;")"))</f>
        <v> </v>
      </c>
      <c r="C51" s="139" t="str">
        <f>IF(Minimes!F49="X",Minimes!C49," ")</f>
        <v> </v>
      </c>
      <c r="D51" s="139"/>
      <c r="E51" s="138" t="str">
        <f>IF(Minimes!B99=0," ",Minimes!A99)</f>
        <v> </v>
      </c>
      <c r="F51" s="138" t="str">
        <f>IF(E51=" "," ",IF(Minimes!F99="X",Minimes!B99,"Non Partant ("&amp;Minimes!B99&amp;")"))</f>
        <v> </v>
      </c>
      <c r="G51" s="138" t="str">
        <f>IF(Minimes!F99="X",Minimes!C99," ")</f>
        <v> </v>
      </c>
      <c r="I51" s="165"/>
      <c r="J51" s="165"/>
      <c r="K51" s="165"/>
      <c r="L51" s="165"/>
      <c r="M51" s="165"/>
      <c r="N51" s="165"/>
      <c r="O51" s="165"/>
      <c r="P51" s="165"/>
      <c r="Q51" s="165"/>
      <c r="R51" s="165"/>
    </row>
    <row r="52" spans="1:18" ht="13.5">
      <c r="A52" s="138" t="str">
        <f>IF(Minimes!B50=0," ",Minimes!A50)</f>
        <v> </v>
      </c>
      <c r="B52" s="138" t="str">
        <f>IF(A52=" "," ",IF(Minimes!F50="X",Minimes!B50,"Non Partant ("&amp;Minimes!B50&amp;")"))</f>
        <v> </v>
      </c>
      <c r="C52" s="138" t="str">
        <f>IF(Minimes!F50="X",Minimes!C50," ")</f>
        <v> </v>
      </c>
      <c r="D52" s="139"/>
      <c r="E52" s="139" t="str">
        <f>IF(Minimes!B100=0," ",Minimes!A100)</f>
        <v> </v>
      </c>
      <c r="F52" s="139" t="str">
        <f>IF(E52=" "," ",IF(Minimes!F100="X",Minimes!B100,"Non Partant ("&amp;Minimes!B100&amp;")"))</f>
        <v> </v>
      </c>
      <c r="G52" s="139" t="str">
        <f>IF(Minimes!F100="X",Minimes!C100," ")</f>
        <v> </v>
      </c>
      <c r="I52" s="135">
        <f>Minimes!A80</f>
        <v>140</v>
      </c>
      <c r="J52" s="135">
        <f>Minimes!A81</f>
        <v>141</v>
      </c>
      <c r="K52" s="135">
        <f>Minimes!A82</f>
        <v>142</v>
      </c>
      <c r="L52" s="135">
        <f>Minimes!A83</f>
        <v>143</v>
      </c>
      <c r="M52" s="135">
        <f>Minimes!A84</f>
        <v>144</v>
      </c>
      <c r="N52" s="135">
        <f>Minimes!A85</f>
        <v>145</v>
      </c>
      <c r="O52" s="135">
        <f>Minimes!A86</f>
        <v>146</v>
      </c>
      <c r="P52" s="135">
        <f>Minimes!A88</f>
        <v>148</v>
      </c>
      <c r="Q52" s="135">
        <f>Minimes!A88</f>
        <v>148</v>
      </c>
      <c r="R52" s="135">
        <f>Minimes!A89</f>
        <v>149</v>
      </c>
    </row>
    <row r="53" spans="1:18" ht="13.5">
      <c r="A53" s="139" t="str">
        <f>IF(Minimes!B51=0," ",Minimes!A51)</f>
        <v> </v>
      </c>
      <c r="B53" s="140" t="str">
        <f>IF(A53=" "," ",IF(Minimes!F51="X",Minimes!B51,"Non Partant ("&amp;Minimes!B51&amp;")"))</f>
        <v> </v>
      </c>
      <c r="C53" s="139" t="str">
        <f>IF(Minimes!F51="X",Minimes!C51," ")</f>
        <v> </v>
      </c>
      <c r="D53" s="139"/>
      <c r="E53" s="138" t="str">
        <f>IF(Minimes!B101=0," ",Minimes!A101)</f>
        <v> </v>
      </c>
      <c r="F53" s="138" t="str">
        <f>IF(E53=" "," ",IF(Minimes!F101="X",Minimes!B101,"Non Partant ("&amp;Minimes!B101&amp;")"))</f>
        <v> </v>
      </c>
      <c r="G53" s="138" t="str">
        <f>IF(Minimes!F101="X",Minimes!C101," ")</f>
        <v> </v>
      </c>
      <c r="I53" s="165">
        <f>IF(Minimes!$B80=0,0,IF(Minimes!$F80="X"," ","NP"))</f>
        <v>0</v>
      </c>
      <c r="J53" s="165">
        <f>IF(Minimes!$B81=0,0,IF(Minimes!$F81="X"," ","NP"))</f>
        <v>0</v>
      </c>
      <c r="K53" s="165">
        <f>IF(Minimes!$B82=0,0,IF(Minimes!$F82="X"," ","NP"))</f>
        <v>0</v>
      </c>
      <c r="L53" s="165">
        <f>IF(Minimes!$B83=0,0,IF(Minimes!$F83="X"," ","NP"))</f>
        <v>0</v>
      </c>
      <c r="M53" s="165">
        <f>IF(Minimes!$B84=0,0,IF(Minimes!$F84="X"," ","NP"))</f>
        <v>0</v>
      </c>
      <c r="N53" s="165">
        <f>IF(Minimes!$B85=0,0,IF(Minimes!$F85="X"," ","NP"))</f>
        <v>0</v>
      </c>
      <c r="O53" s="165">
        <f>IF(Minimes!$B86=0,0,IF(Minimes!$F86="X"," ","NP"))</f>
        <v>0</v>
      </c>
      <c r="P53" s="165">
        <f>IF(Minimes!$B87=0,0,IF(Minimes!$F87="X"," ","NP"))</f>
        <v>0</v>
      </c>
      <c r="Q53" s="165">
        <f>IF(Minimes!$B88=0,0,IF(Minimes!$F88="X"," ","NP"))</f>
        <v>0</v>
      </c>
      <c r="R53" s="165">
        <f>IF(Minimes!$B89=0,0,IF(Minimes!$F89="X"," ","NP"))</f>
        <v>0</v>
      </c>
    </row>
    <row r="54" spans="1:18" ht="13.5">
      <c r="A54" s="138" t="str">
        <f>IF(Minimes!B52=0," ",Minimes!A52)</f>
        <v> </v>
      </c>
      <c r="B54" s="138" t="str">
        <f>IF(A54=" "," ",IF(Minimes!F52="X",Minimes!B52,"Non Partant ("&amp;Minimes!B52&amp;")"))</f>
        <v> </v>
      </c>
      <c r="C54" s="138" t="str">
        <f>IF(Minimes!F52="X",Minimes!C52," ")</f>
        <v> </v>
      </c>
      <c r="D54" s="139"/>
      <c r="E54" s="139" t="str">
        <f>IF(Minimes!B102=0," ",Minimes!A102)</f>
        <v> </v>
      </c>
      <c r="F54" s="139" t="str">
        <f>IF(E54=" "," ",IF(Minimes!F102="X",Minimes!B102,"Non Partant ("&amp;Minimes!B102&amp;")"))</f>
        <v> </v>
      </c>
      <c r="G54" s="139" t="str">
        <f>IF(Minimes!F102="X",Minimes!C102," ")</f>
        <v> </v>
      </c>
      <c r="I54" s="165"/>
      <c r="J54" s="165"/>
      <c r="K54" s="165"/>
      <c r="L54" s="165"/>
      <c r="M54" s="165"/>
      <c r="N54" s="165"/>
      <c r="O54" s="165"/>
      <c r="P54" s="165"/>
      <c r="Q54" s="165"/>
      <c r="R54" s="165"/>
    </row>
    <row r="55" spans="1:18" ht="13.5">
      <c r="A55" s="139" t="str">
        <f>IF(Minimes!B53=0," ",Minimes!A53)</f>
        <v> </v>
      </c>
      <c r="B55" s="140" t="str">
        <f>IF(A55=" "," ",IF(Minimes!F53="X",Minimes!B53,"Non Partant ("&amp;Minimes!B53&amp;")"))</f>
        <v> </v>
      </c>
      <c r="C55" s="139" t="str">
        <f>IF(Minimes!F53="X",Minimes!C53," ")</f>
        <v> </v>
      </c>
      <c r="D55" s="139"/>
      <c r="E55" s="138" t="str">
        <f>IF(Minimes!B103=0," ",Minimes!A103)</f>
        <v> </v>
      </c>
      <c r="F55" s="138" t="str">
        <f>IF(E55=" "," ",IF(Minimes!F103="X",Minimes!B103,"Non Partant ("&amp;Minimes!B103&amp;")"))</f>
        <v> </v>
      </c>
      <c r="G55" s="138" t="str">
        <f>IF(Minimes!F103="X",Minimes!C103," ")</f>
        <v> </v>
      </c>
      <c r="I55" s="165"/>
      <c r="J55" s="165"/>
      <c r="K55" s="165"/>
      <c r="L55" s="165"/>
      <c r="M55" s="165"/>
      <c r="N55" s="165"/>
      <c r="O55" s="165"/>
      <c r="P55" s="165"/>
      <c r="Q55" s="165"/>
      <c r="R55" s="165"/>
    </row>
    <row r="56" spans="1:18" ht="13.5">
      <c r="A56" s="138" t="str">
        <f>IF(Minimes!B54=0," ",Minimes!A54)</f>
        <v> </v>
      </c>
      <c r="B56" s="138" t="str">
        <f>IF(A56=" "," ",IF(Minimes!F54="X",Minimes!B54,"Non Partant ("&amp;Minimes!B54&amp;")"))</f>
        <v> </v>
      </c>
      <c r="C56" s="138" t="str">
        <f>IF(Minimes!F54="X",Minimes!C54," ")</f>
        <v> </v>
      </c>
      <c r="D56" s="139"/>
      <c r="E56" s="139" t="str">
        <f>IF(Minimes!B104=0," ",Minimes!A104)</f>
        <v> </v>
      </c>
      <c r="F56" s="139" t="str">
        <f>IF(E56=" "," ",IF(Minimes!F104="X",Minimes!B104,"Non Partant ("&amp;Minimes!B104&amp;")"))</f>
        <v> </v>
      </c>
      <c r="G56" s="139" t="str">
        <f>IF(Minimes!F104="X",Minimes!C104," ")</f>
        <v> </v>
      </c>
      <c r="I56" s="165"/>
      <c r="J56" s="165"/>
      <c r="K56" s="165"/>
      <c r="L56" s="165"/>
      <c r="M56" s="165"/>
      <c r="N56" s="165"/>
      <c r="O56" s="165"/>
      <c r="P56" s="165"/>
      <c r="Q56" s="165"/>
      <c r="R56" s="165"/>
    </row>
    <row r="57" spans="1:18" ht="13.5">
      <c r="A57" s="139" t="str">
        <f>IF(Minimes!B55=0," ",Minimes!A55)</f>
        <v> </v>
      </c>
      <c r="B57" s="140" t="str">
        <f>IF(A57=" "," ",IF(Minimes!F55="X",Minimes!B55,"Non Partant ("&amp;Minimes!B55&amp;")"))</f>
        <v> </v>
      </c>
      <c r="C57" s="139" t="str">
        <f>IF(Minimes!F55="X",Minimes!C55," ")</f>
        <v> </v>
      </c>
      <c r="D57" s="139"/>
      <c r="E57" s="138" t="str">
        <f>IF(Minimes!B105=0," ",Minimes!A105)</f>
        <v> </v>
      </c>
      <c r="F57" s="138" t="str">
        <f>IF(E57=" "," ",IF(Minimes!F105="X",Minimes!B105,"Non Partant ("&amp;Minimes!B105&amp;")"))</f>
        <v> </v>
      </c>
      <c r="G57" s="138" t="str">
        <f>IF(Minimes!F105="X",Minimes!C105," ")</f>
        <v> </v>
      </c>
      <c r="I57" s="165"/>
      <c r="J57" s="165"/>
      <c r="K57" s="165"/>
      <c r="L57" s="165"/>
      <c r="M57" s="165"/>
      <c r="N57" s="165"/>
      <c r="O57" s="165"/>
      <c r="P57" s="165"/>
      <c r="Q57" s="165"/>
      <c r="R57" s="165"/>
    </row>
    <row r="58" spans="1:18" ht="13.5">
      <c r="A58" s="138" t="str">
        <f>IF(Minimes!B56=0," ",Minimes!A56)</f>
        <v> </v>
      </c>
      <c r="B58" s="138" t="str">
        <f>IF(A58=" "," ",IF(Minimes!F56="X",Minimes!B56,"Non Partant ("&amp;Minimes!B56&amp;")"))</f>
        <v> </v>
      </c>
      <c r="C58" s="138" t="str">
        <f>IF(Minimes!F56="X",Minimes!C56," ")</f>
        <v> </v>
      </c>
      <c r="D58" s="139"/>
      <c r="E58" s="139" t="str">
        <f>IF(Minimes!B106=0," ",Minimes!A106)</f>
        <v> </v>
      </c>
      <c r="F58" s="139" t="str">
        <f>IF(E58=" "," ",IF(Minimes!F106="X",Minimes!B106,"Non Partant ("&amp;Minimes!B106&amp;")"))</f>
        <v> </v>
      </c>
      <c r="G58" s="139" t="str">
        <f>IF(Minimes!F106="X",Minimes!C106," ")</f>
        <v> </v>
      </c>
      <c r="I58" s="135">
        <f>Minimes!A90</f>
        <v>150</v>
      </c>
      <c r="J58" s="135">
        <f>Minimes!A91</f>
        <v>151</v>
      </c>
      <c r="K58" s="135">
        <f>Minimes!A92</f>
        <v>152</v>
      </c>
      <c r="L58" s="135">
        <f>Minimes!A93</f>
        <v>153</v>
      </c>
      <c r="M58" s="135">
        <f>Minimes!A94</f>
        <v>154</v>
      </c>
      <c r="N58" s="135">
        <f>Minimes!A95</f>
        <v>155</v>
      </c>
      <c r="O58" s="135">
        <f>Minimes!A96</f>
        <v>156</v>
      </c>
      <c r="P58" s="135">
        <f>Minimes!A97</f>
        <v>157</v>
      </c>
      <c r="Q58" s="135">
        <f>Minimes!A99</f>
        <v>159</v>
      </c>
      <c r="R58" s="135">
        <f>Minimes!A99</f>
        <v>159</v>
      </c>
    </row>
    <row r="59" spans="1:18" ht="13.5">
      <c r="A59" s="139" t="str">
        <f>IF(Minimes!B57=0," ",Minimes!A57)</f>
        <v> </v>
      </c>
      <c r="B59" s="140" t="str">
        <f>IF(A59=" "," ",IF(Minimes!F57="X",Minimes!B57,"Non Partant ("&amp;Minimes!B57&amp;")"))</f>
        <v> </v>
      </c>
      <c r="C59" s="139" t="str">
        <f>IF(Minimes!F57="X",Minimes!C57," ")</f>
        <v> </v>
      </c>
      <c r="D59" s="139"/>
      <c r="E59" s="138" t="str">
        <f>IF(Minimes!B107=0," ",Minimes!A107)</f>
        <v> </v>
      </c>
      <c r="F59" s="138" t="str">
        <f>IF(E59=" "," ",IF(Minimes!F107="X",Minimes!B107,"Non Partant ("&amp;Minimes!B107&amp;")"))</f>
        <v> </v>
      </c>
      <c r="G59" s="138" t="str">
        <f>IF(Minimes!F107="X",Minimes!C107," ")</f>
        <v> </v>
      </c>
      <c r="I59" s="165">
        <f>IF(Minimes!$B90=0,0,IF(Minimes!$F90="X"," ","NP"))</f>
        <v>0</v>
      </c>
      <c r="J59" s="165">
        <f>IF(Minimes!$B91=0,0,IF(Minimes!$F91="X"," ","NP"))</f>
        <v>0</v>
      </c>
      <c r="K59" s="165">
        <f>IF(Minimes!$B92=0,0,IF(Minimes!$F92="X"," ","NP"))</f>
        <v>0</v>
      </c>
      <c r="L59" s="165">
        <f>IF(Minimes!$B93=0,0,IF(Minimes!$F93="X"," ","NP"))</f>
        <v>0</v>
      </c>
      <c r="M59" s="165">
        <f>IF(Minimes!$B94=0,0,IF(Minimes!$F94="X"," ","NP"))</f>
        <v>0</v>
      </c>
      <c r="N59" s="165">
        <f>IF(Minimes!$B95=0,0,IF(Minimes!$F95="X"," ","NP"))</f>
        <v>0</v>
      </c>
      <c r="O59" s="165">
        <f>IF(Minimes!$B96=0,0,IF(Minimes!$F96="X"," ","NP"))</f>
        <v>0</v>
      </c>
      <c r="P59" s="165">
        <f>IF(Minimes!$B97=0,0,IF(Minimes!$F97="X"," ","NP"))</f>
        <v>0</v>
      </c>
      <c r="Q59" s="165">
        <f>IF(Minimes!$B98=0,0,IF(Minimes!$F98="X"," ","NP"))</f>
        <v>0</v>
      </c>
      <c r="R59" s="165">
        <f>IF(Minimes!$B99=0,0,IF(Minimes!$F99="X"," ","NP"))</f>
        <v>0</v>
      </c>
    </row>
    <row r="60" spans="1:18" ht="13.5">
      <c r="A60" s="138" t="str">
        <f>IF(Minimes!B58=0," ",Minimes!A58)</f>
        <v> </v>
      </c>
      <c r="B60" s="138" t="str">
        <f>IF(A60=" "," ",IF(Minimes!F58="X",Minimes!B58,"Non Partant ("&amp;Minimes!B58&amp;")"))</f>
        <v> </v>
      </c>
      <c r="C60" s="138" t="str">
        <f>IF(Minimes!F58="X",Minimes!C58," ")</f>
        <v> </v>
      </c>
      <c r="D60" s="139"/>
      <c r="E60" s="139" t="str">
        <f>IF(Minimes!B108=0," ",Minimes!A108)</f>
        <v> </v>
      </c>
      <c r="F60" s="139" t="str">
        <f>IF(E60=" "," ",IF(Minimes!F108="X",Minimes!B108,"Non Partant ("&amp;Minimes!B108&amp;")"))</f>
        <v> </v>
      </c>
      <c r="G60" s="139" t="str">
        <f>IF(Minimes!F108="X",Minimes!C108," ")</f>
        <v> </v>
      </c>
      <c r="I60" s="165"/>
      <c r="J60" s="165"/>
      <c r="K60" s="165"/>
      <c r="L60" s="165"/>
      <c r="M60" s="165"/>
      <c r="N60" s="165"/>
      <c r="O60" s="165"/>
      <c r="P60" s="165"/>
      <c r="Q60" s="165"/>
      <c r="R60" s="165"/>
    </row>
    <row r="61" spans="1:18" ht="13.5">
      <c r="A61" s="139" t="str">
        <f>IF(Minimes!B59=0," ",Minimes!A59)</f>
        <v> </v>
      </c>
      <c r="B61" s="140" t="str">
        <f>IF(A61=" "," ",IF(Minimes!F59="X",Minimes!B59,"Non Partant ("&amp;Minimes!B59&amp;")"))</f>
        <v> </v>
      </c>
      <c r="C61" s="139" t="str">
        <f>IF(Minimes!F59="X",Minimes!C59," ")</f>
        <v> </v>
      </c>
      <c r="D61" s="139"/>
      <c r="E61" s="138" t="str">
        <f>IF(Minimes!B109=0," ",Minimes!A109)</f>
        <v> </v>
      </c>
      <c r="F61" s="138" t="str">
        <f>IF(E61=" "," ",IF(Minimes!F109="X",Minimes!B109,"Non Partant ("&amp;Minimes!B109&amp;")"))</f>
        <v> </v>
      </c>
      <c r="G61" s="138" t="str">
        <f>IF(Minimes!F109="X",Minimes!C109," ")</f>
        <v> </v>
      </c>
      <c r="I61" s="165"/>
      <c r="J61" s="165"/>
      <c r="K61" s="165"/>
      <c r="L61" s="165"/>
      <c r="M61" s="165"/>
      <c r="N61" s="165"/>
      <c r="O61" s="165"/>
      <c r="P61" s="165"/>
      <c r="Q61" s="165"/>
      <c r="R61" s="165"/>
    </row>
    <row r="62" spans="4:18" ht="12.75">
      <c r="D62" s="78"/>
      <c r="E62" s="78"/>
      <c r="F62" s="78"/>
      <c r="G62" s="78"/>
      <c r="I62" s="165"/>
      <c r="J62" s="165"/>
      <c r="K62" s="165"/>
      <c r="L62" s="165"/>
      <c r="M62" s="165"/>
      <c r="N62" s="165"/>
      <c r="O62" s="165"/>
      <c r="P62" s="165"/>
      <c r="Q62" s="165"/>
      <c r="R62" s="165"/>
    </row>
    <row r="63" spans="4:18" ht="12.75">
      <c r="D63" s="78"/>
      <c r="E63" s="78"/>
      <c r="F63" s="78"/>
      <c r="G63" s="78"/>
      <c r="I63" s="165"/>
      <c r="J63" s="165"/>
      <c r="K63" s="165"/>
      <c r="L63" s="165"/>
      <c r="M63" s="165"/>
      <c r="N63" s="165"/>
      <c r="O63" s="165"/>
      <c r="P63" s="165"/>
      <c r="Q63" s="165"/>
      <c r="R63" s="165"/>
    </row>
    <row r="64" spans="4:18" ht="12.75">
      <c r="D64" s="78"/>
      <c r="E64" s="78"/>
      <c r="F64" s="78"/>
      <c r="G64" s="78"/>
      <c r="I64" s="135">
        <f>Minimes!A100</f>
        <v>160</v>
      </c>
      <c r="J64" s="135">
        <f>Minimes!A101</f>
        <v>161</v>
      </c>
      <c r="K64" s="135">
        <f>Minimes!A102</f>
        <v>162</v>
      </c>
      <c r="L64" s="135">
        <f>Minimes!A103</f>
        <v>163</v>
      </c>
      <c r="M64" s="135">
        <f>Minimes!A104</f>
        <v>164</v>
      </c>
      <c r="N64" s="135">
        <f>Minimes!A105</f>
        <v>165</v>
      </c>
      <c r="O64" s="135">
        <f>Minimes!A106</f>
        <v>166</v>
      </c>
      <c r="P64" s="135">
        <f>Minimes!A107</f>
        <v>167</v>
      </c>
      <c r="Q64" s="135">
        <f>Minimes!A108</f>
        <v>168</v>
      </c>
      <c r="R64" s="135">
        <f>Minimes!A109</f>
        <v>169</v>
      </c>
    </row>
    <row r="65" spans="4:18" ht="12.75">
      <c r="D65" s="78"/>
      <c r="E65" s="78"/>
      <c r="F65" s="78"/>
      <c r="G65" s="78"/>
      <c r="I65" s="165">
        <f>IF(Minimes!$B100=0,0,IF(Minimes!$F100="X"," ","NP"))</f>
        <v>0</v>
      </c>
      <c r="J65" s="165">
        <f>IF(Minimes!$B101=0,0,IF(Minimes!$F101="X"," ","NP"))</f>
        <v>0</v>
      </c>
      <c r="K65" s="165">
        <f>IF(Minimes!$B102=0,0,IF(Minimes!$F102="X"," ","NP"))</f>
        <v>0</v>
      </c>
      <c r="L65" s="165">
        <f>IF(Minimes!$B103=0,0,IF(Minimes!$F103="X"," ","NP"))</f>
        <v>0</v>
      </c>
      <c r="M65" s="165">
        <f>IF(Minimes!$B104=0,0,IF(Minimes!$F104="X"," ","NP"))</f>
        <v>0</v>
      </c>
      <c r="N65" s="165">
        <f>IF(Minimes!$B105=0,0,IF(Minimes!$F105="X"," ","NP"))</f>
        <v>0</v>
      </c>
      <c r="O65" s="165">
        <f>IF(Minimes!$B106=0,0,IF(Minimes!$F106="X"," ","NP"))</f>
        <v>0</v>
      </c>
      <c r="P65" s="165">
        <f>IF(Minimes!$B107=0,0,IF(Minimes!$F107="X"," ","NP"))</f>
        <v>0</v>
      </c>
      <c r="Q65" s="165">
        <f>IF(Minimes!$B108=0,0,IF(Minimes!$F108="X"," ","NP"))</f>
        <v>0</v>
      </c>
      <c r="R65" s="165">
        <f>IF(Minimes!$B109=0,0,IF(Minimes!$F109="X"," ","NP"))</f>
        <v>0</v>
      </c>
    </row>
    <row r="66" spans="4:18" ht="12.75">
      <c r="D66" s="78"/>
      <c r="E66" s="78"/>
      <c r="F66" s="78"/>
      <c r="G66" s="78"/>
      <c r="I66" s="165"/>
      <c r="J66" s="165"/>
      <c r="K66" s="165"/>
      <c r="L66" s="165"/>
      <c r="M66" s="165"/>
      <c r="N66" s="165"/>
      <c r="O66" s="165"/>
      <c r="P66" s="165"/>
      <c r="Q66" s="165"/>
      <c r="R66" s="165"/>
    </row>
    <row r="67" spans="4:18" ht="12.75">
      <c r="D67" s="78"/>
      <c r="E67" s="78"/>
      <c r="F67" s="78"/>
      <c r="G67" s="78"/>
      <c r="I67" s="165"/>
      <c r="J67" s="165"/>
      <c r="K67" s="165"/>
      <c r="L67" s="165"/>
      <c r="M67" s="165"/>
      <c r="N67" s="165"/>
      <c r="O67" s="165"/>
      <c r="P67" s="165"/>
      <c r="Q67" s="165"/>
      <c r="R67" s="165"/>
    </row>
    <row r="68" spans="4:18" ht="12.75">
      <c r="D68" s="78"/>
      <c r="E68" s="78"/>
      <c r="F68" s="78"/>
      <c r="G68" s="78"/>
      <c r="I68" s="165"/>
      <c r="J68" s="165"/>
      <c r="K68" s="165"/>
      <c r="L68" s="165"/>
      <c r="M68" s="165"/>
      <c r="N68" s="165"/>
      <c r="O68" s="165"/>
      <c r="P68" s="165"/>
      <c r="Q68" s="165"/>
      <c r="R68" s="165"/>
    </row>
    <row r="69" spans="4:18" ht="12.75">
      <c r="D69" s="78"/>
      <c r="E69" s="78"/>
      <c r="F69" s="78"/>
      <c r="G69" s="78"/>
      <c r="I69" s="165"/>
      <c r="J69" s="165"/>
      <c r="K69" s="165"/>
      <c r="L69" s="165"/>
      <c r="M69" s="165"/>
      <c r="N69" s="165"/>
      <c r="O69" s="165"/>
      <c r="P69" s="165"/>
      <c r="Q69" s="165"/>
      <c r="R69" s="165"/>
    </row>
    <row r="70" spans="4:7" ht="12.75">
      <c r="D70" s="78"/>
      <c r="E70" s="78"/>
      <c r="F70" s="78"/>
      <c r="G70" s="78"/>
    </row>
    <row r="71" spans="4:7" ht="12.75">
      <c r="D71" s="78"/>
      <c r="E71" s="78"/>
      <c r="F71" s="78"/>
      <c r="G71" s="78"/>
    </row>
    <row r="72" spans="4:7" ht="12.75">
      <c r="D72" s="78"/>
      <c r="E72" s="78"/>
      <c r="F72" s="78"/>
      <c r="G72" s="78"/>
    </row>
    <row r="73" spans="4:7" ht="12.75">
      <c r="D73" s="78"/>
      <c r="E73" s="78"/>
      <c r="F73" s="78"/>
      <c r="G73" s="78"/>
    </row>
    <row r="74" spans="4:7" ht="12.75">
      <c r="D74" s="78"/>
      <c r="E74" s="78"/>
      <c r="F74" s="78"/>
      <c r="G74" s="78"/>
    </row>
    <row r="75" spans="4:7" ht="12.75">
      <c r="D75" s="78"/>
      <c r="E75" s="78"/>
      <c r="F75" s="78"/>
      <c r="G75" s="78"/>
    </row>
    <row r="76" spans="4:7" ht="12.75">
      <c r="D76" s="78"/>
      <c r="E76" s="78"/>
      <c r="F76" s="78"/>
      <c r="G76" s="78"/>
    </row>
    <row r="77" spans="4:7" ht="12.75">
      <c r="D77" s="78"/>
      <c r="E77" s="78"/>
      <c r="F77" s="78"/>
      <c r="G77" s="78"/>
    </row>
    <row r="78" spans="4:7" ht="12.75">
      <c r="D78" s="78"/>
      <c r="E78" s="78"/>
      <c r="F78" s="78"/>
      <c r="G78" s="78"/>
    </row>
    <row r="79" spans="4:7" ht="12.75">
      <c r="D79" s="78"/>
      <c r="E79" s="78"/>
      <c r="F79" s="78"/>
      <c r="G79" s="78"/>
    </row>
    <row r="80" spans="4:7" ht="12.75">
      <c r="D80" s="78"/>
      <c r="E80" s="78"/>
      <c r="F80" s="78"/>
      <c r="G80" s="78"/>
    </row>
    <row r="81" spans="4:7" ht="12.75">
      <c r="D81" s="78"/>
      <c r="E81" s="78"/>
      <c r="F81" s="78"/>
      <c r="G81" s="78"/>
    </row>
    <row r="82" spans="4:7" ht="12.75">
      <c r="D82" s="78"/>
      <c r="E82" s="78"/>
      <c r="F82" s="78"/>
      <c r="G82" s="78"/>
    </row>
    <row r="83" spans="4:7" ht="12.75">
      <c r="D83" s="78"/>
      <c r="E83" s="78"/>
      <c r="F83" s="78"/>
      <c r="G83" s="78"/>
    </row>
    <row r="84" spans="4:7" ht="12.75">
      <c r="D84" s="78"/>
      <c r="E84" s="78"/>
      <c r="F84" s="78"/>
      <c r="G84" s="78"/>
    </row>
    <row r="85" spans="4:7" ht="12.75">
      <c r="D85" s="78"/>
      <c r="E85" s="78"/>
      <c r="F85" s="78"/>
      <c r="G85" s="78"/>
    </row>
    <row r="86" spans="4:7" ht="12.75">
      <c r="D86" s="78"/>
      <c r="E86" s="78"/>
      <c r="F86" s="78"/>
      <c r="G86" s="78"/>
    </row>
    <row r="87" spans="4:7" ht="12.75">
      <c r="D87" s="78"/>
      <c r="E87" s="78"/>
      <c r="F87" s="78"/>
      <c r="G87" s="78"/>
    </row>
    <row r="88" spans="4:7" ht="12.75">
      <c r="D88" s="78"/>
      <c r="E88" s="78"/>
      <c r="F88" s="78"/>
      <c r="G88" s="78"/>
    </row>
    <row r="89" spans="4:7" ht="12.75">
      <c r="D89" s="78"/>
      <c r="E89" s="78"/>
      <c r="F89" s="78"/>
      <c r="G89" s="78"/>
    </row>
    <row r="90" spans="4:7" ht="12.75">
      <c r="D90" s="78"/>
      <c r="E90" s="78"/>
      <c r="F90" s="78"/>
      <c r="G90" s="78"/>
    </row>
    <row r="91" spans="4:7" ht="12.75">
      <c r="D91" s="78"/>
      <c r="E91" s="78"/>
      <c r="F91" s="78"/>
      <c r="G91" s="78"/>
    </row>
    <row r="92" spans="4:7" ht="12.75">
      <c r="D92" s="78"/>
      <c r="E92" s="78"/>
      <c r="F92" s="78"/>
      <c r="G92" s="78"/>
    </row>
    <row r="93" spans="4:7" ht="12.75">
      <c r="D93" s="78"/>
      <c r="E93" s="78"/>
      <c r="F93" s="78"/>
      <c r="G93" s="78"/>
    </row>
    <row r="94" spans="4:7" ht="12.75">
      <c r="D94" s="78"/>
      <c r="E94" s="78"/>
      <c r="F94" s="78"/>
      <c r="G94" s="78"/>
    </row>
    <row r="95" spans="4:7" ht="12.75">
      <c r="D95" s="78"/>
      <c r="E95" s="78"/>
      <c r="F95" s="78"/>
      <c r="G95" s="78"/>
    </row>
    <row r="96" spans="4:7" ht="12.75">
      <c r="D96" s="78"/>
      <c r="E96" s="78"/>
      <c r="F96" s="78"/>
      <c r="G96" s="78"/>
    </row>
    <row r="97" spans="4:7" ht="12.75">
      <c r="D97" s="78"/>
      <c r="E97" s="78"/>
      <c r="F97" s="78"/>
      <c r="G97" s="78"/>
    </row>
    <row r="98" spans="4:7" ht="12.75">
      <c r="D98" s="78"/>
      <c r="E98" s="78"/>
      <c r="F98" s="78"/>
      <c r="G98" s="78"/>
    </row>
    <row r="99" spans="4:7" ht="12.75">
      <c r="D99" s="78"/>
      <c r="E99" s="78"/>
      <c r="F99" s="78"/>
      <c r="G99" s="78"/>
    </row>
    <row r="100" spans="4:7" ht="12.75">
      <c r="D100" s="78"/>
      <c r="E100" s="78"/>
      <c r="F100" s="78"/>
      <c r="G100" s="78"/>
    </row>
    <row r="101" spans="4:7" ht="12.75">
      <c r="D101" s="78"/>
      <c r="E101" s="78"/>
      <c r="F101" s="78"/>
      <c r="G101" s="78"/>
    </row>
    <row r="102" spans="4:7" ht="12.75">
      <c r="D102" s="78"/>
      <c r="E102" s="78"/>
      <c r="F102" s="78"/>
      <c r="G102" s="78"/>
    </row>
    <row r="103" spans="4:7" ht="12.75">
      <c r="D103" s="78"/>
      <c r="E103" s="78"/>
      <c r="F103" s="78"/>
      <c r="G103" s="78"/>
    </row>
    <row r="104" spans="4:7" ht="12.75">
      <c r="D104" s="78"/>
      <c r="E104" s="78"/>
      <c r="F104" s="78"/>
      <c r="G104" s="78"/>
    </row>
    <row r="105" spans="4:7" ht="12.75">
      <c r="D105" s="78"/>
      <c r="E105" s="78"/>
      <c r="F105" s="78"/>
      <c r="G105" s="78"/>
    </row>
    <row r="106" spans="4:7" ht="12.75">
      <c r="D106" s="78"/>
      <c r="E106" s="78"/>
      <c r="F106" s="78"/>
      <c r="G106" s="78"/>
    </row>
    <row r="107" spans="4:7" ht="12.75">
      <c r="D107" s="78"/>
      <c r="E107" s="78"/>
      <c r="F107" s="78"/>
      <c r="G107" s="78"/>
    </row>
    <row r="108" spans="4:7" ht="12.75">
      <c r="D108" s="78"/>
      <c r="E108" s="78"/>
      <c r="F108" s="78"/>
      <c r="G108" s="78"/>
    </row>
    <row r="109" spans="4:7" ht="12.75">
      <c r="D109" s="78"/>
      <c r="E109" s="78"/>
      <c r="F109" s="78"/>
      <c r="G109" s="78"/>
    </row>
    <row r="110" spans="4:7" ht="12.75">
      <c r="D110" s="78"/>
      <c r="E110" s="78"/>
      <c r="F110" s="78"/>
      <c r="G110" s="78"/>
    </row>
    <row r="111" spans="4:7" ht="12.75">
      <c r="D111" s="78"/>
      <c r="E111" s="78"/>
      <c r="F111" s="78"/>
      <c r="G111" s="78"/>
    </row>
  </sheetData>
  <sheetProtection sheet="1"/>
  <mergeCells count="115">
    <mergeCell ref="P65:P69"/>
    <mergeCell ref="Q65:Q69"/>
    <mergeCell ref="R65:R69"/>
    <mergeCell ref="P59:P63"/>
    <mergeCell ref="Q59:Q63"/>
    <mergeCell ref="R59:R63"/>
    <mergeCell ref="I65:I69"/>
    <mergeCell ref="J65:J69"/>
    <mergeCell ref="K65:K69"/>
    <mergeCell ref="L65:L69"/>
    <mergeCell ref="M65:M69"/>
    <mergeCell ref="N65:N69"/>
    <mergeCell ref="O65:O69"/>
    <mergeCell ref="P53:P57"/>
    <mergeCell ref="Q53:Q57"/>
    <mergeCell ref="R53:R57"/>
    <mergeCell ref="I59:I63"/>
    <mergeCell ref="J59:J63"/>
    <mergeCell ref="K59:K63"/>
    <mergeCell ref="L59:L63"/>
    <mergeCell ref="M59:M63"/>
    <mergeCell ref="N59:N63"/>
    <mergeCell ref="O59:O63"/>
    <mergeCell ref="P47:P51"/>
    <mergeCell ref="Q47:Q51"/>
    <mergeCell ref="R47:R51"/>
    <mergeCell ref="I53:I57"/>
    <mergeCell ref="J53:J57"/>
    <mergeCell ref="K53:K57"/>
    <mergeCell ref="L53:L57"/>
    <mergeCell ref="M53:M57"/>
    <mergeCell ref="N53:N57"/>
    <mergeCell ref="O53:O57"/>
    <mergeCell ref="P41:P45"/>
    <mergeCell ref="Q41:Q45"/>
    <mergeCell ref="R41:R45"/>
    <mergeCell ref="I47:I51"/>
    <mergeCell ref="J47:J51"/>
    <mergeCell ref="K47:K51"/>
    <mergeCell ref="L47:L51"/>
    <mergeCell ref="M47:M51"/>
    <mergeCell ref="N47:N51"/>
    <mergeCell ref="O47:O51"/>
    <mergeCell ref="P35:P39"/>
    <mergeCell ref="Q35:Q39"/>
    <mergeCell ref="R35:R39"/>
    <mergeCell ref="I41:I45"/>
    <mergeCell ref="J41:J45"/>
    <mergeCell ref="K41:K45"/>
    <mergeCell ref="L41:L45"/>
    <mergeCell ref="M41:M45"/>
    <mergeCell ref="N41:N45"/>
    <mergeCell ref="O41:O45"/>
    <mergeCell ref="P29:P33"/>
    <mergeCell ref="Q29:Q33"/>
    <mergeCell ref="R29:R33"/>
    <mergeCell ref="I35:I39"/>
    <mergeCell ref="J35:J39"/>
    <mergeCell ref="K35:K39"/>
    <mergeCell ref="L35:L39"/>
    <mergeCell ref="M35:M39"/>
    <mergeCell ref="N35:N39"/>
    <mergeCell ref="O35:O39"/>
    <mergeCell ref="P23:P27"/>
    <mergeCell ref="Q23:Q27"/>
    <mergeCell ref="R23:R27"/>
    <mergeCell ref="I29:I33"/>
    <mergeCell ref="J29:J33"/>
    <mergeCell ref="K29:K33"/>
    <mergeCell ref="L29:L33"/>
    <mergeCell ref="M29:M33"/>
    <mergeCell ref="N29:N33"/>
    <mergeCell ref="O29:O33"/>
    <mergeCell ref="P17:P21"/>
    <mergeCell ref="Q17:Q21"/>
    <mergeCell ref="R17:R21"/>
    <mergeCell ref="I23:I27"/>
    <mergeCell ref="J23:J27"/>
    <mergeCell ref="K23:K27"/>
    <mergeCell ref="L23:L27"/>
    <mergeCell ref="M23:M27"/>
    <mergeCell ref="N23:N27"/>
    <mergeCell ref="O23:O27"/>
    <mergeCell ref="P11:P15"/>
    <mergeCell ref="Q11:Q15"/>
    <mergeCell ref="R11:R15"/>
    <mergeCell ref="I17:I21"/>
    <mergeCell ref="J17:J21"/>
    <mergeCell ref="K17:K21"/>
    <mergeCell ref="L17:L21"/>
    <mergeCell ref="M17:M21"/>
    <mergeCell ref="N17:N21"/>
    <mergeCell ref="O17:O21"/>
    <mergeCell ref="A6:G6"/>
    <mergeCell ref="I6:R6"/>
    <mergeCell ref="P8:Q8"/>
    <mergeCell ref="I11:I15"/>
    <mergeCell ref="J11:J15"/>
    <mergeCell ref="K11:K15"/>
    <mergeCell ref="L11:L15"/>
    <mergeCell ref="M11:M15"/>
    <mergeCell ref="N11:N15"/>
    <mergeCell ref="O11:O15"/>
    <mergeCell ref="A3:B3"/>
    <mergeCell ref="C3:G3"/>
    <mergeCell ref="J3:R3"/>
    <mergeCell ref="A4:B4"/>
    <mergeCell ref="C4:G4"/>
    <mergeCell ref="J4:R4"/>
    <mergeCell ref="A1:B1"/>
    <mergeCell ref="C1:G1"/>
    <mergeCell ref="J1:R1"/>
    <mergeCell ref="A2:B2"/>
    <mergeCell ref="C2:G2"/>
    <mergeCell ref="J2:R2"/>
  </mergeCells>
  <conditionalFormatting sqref="I11:R15 I17:R21 I23:R27 I29:R33 I35:R39 I41:R45 I47:R51 I53:R57 I59:R63 I65:R69">
    <cfRule type="cellIs" priority="1" dxfId="0" operator="equal" stopIfTrue="1">
      <formula>0</formula>
    </cfRule>
  </conditionalFormatting>
  <printOptions horizontalCentered="1" verticalCentered="1"/>
  <pageMargins left="0.7083333333333334" right="0.7083333333333334" top="1.3576388888888888" bottom="0.7479166666666667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L201"/>
  <sheetViews>
    <sheetView zoomScalePageLayoutView="0" workbookViewId="0" topLeftCell="A1">
      <selection activeCell="E13" sqref="E13"/>
    </sheetView>
  </sheetViews>
  <sheetFormatPr defaultColWidth="17.00390625" defaultRowHeight="12.75"/>
  <cols>
    <col min="1" max="1" width="7.7109375" style="24" customWidth="1"/>
    <col min="2" max="2" width="26.28125" style="25" customWidth="1"/>
    <col min="3" max="3" width="27.421875" style="26" customWidth="1"/>
    <col min="4" max="4" width="11.28125" style="27" customWidth="1"/>
    <col min="5" max="5" width="27.421875" style="26" customWidth="1"/>
    <col min="6" max="6" width="27.421875" style="28" customWidth="1"/>
    <col min="7" max="7" width="0" style="29" hidden="1" customWidth="1"/>
    <col min="8" max="8" width="2.7109375" style="30" customWidth="1"/>
    <col min="9" max="9" width="12.8515625" style="24" customWidth="1"/>
    <col min="10" max="10" width="11.140625" style="28" customWidth="1"/>
    <col min="11" max="11" width="28.7109375" style="26" customWidth="1"/>
    <col min="12" max="12" width="25.57421875" style="26" customWidth="1"/>
    <col min="13" max="16384" width="17.00390625" style="26" customWidth="1"/>
  </cols>
  <sheetData>
    <row r="1" spans="1:7" ht="12.75">
      <c r="A1" s="31"/>
      <c r="B1" s="32" t="s">
        <v>37</v>
      </c>
      <c r="C1" s="145"/>
      <c r="D1" s="145"/>
      <c r="E1" s="145"/>
      <c r="F1" s="145"/>
      <c r="G1" s="34"/>
    </row>
    <row r="2" spans="1:7" ht="12.75">
      <c r="A2" s="33"/>
      <c r="B2" s="32" t="s">
        <v>38</v>
      </c>
      <c r="C2" s="146"/>
      <c r="D2" s="146"/>
      <c r="E2" s="146"/>
      <c r="F2" s="146"/>
      <c r="G2" s="35"/>
    </row>
    <row r="3" spans="1:7" ht="12.75">
      <c r="A3" s="31"/>
      <c r="B3" s="32" t="s">
        <v>39</v>
      </c>
      <c r="C3" s="147"/>
      <c r="D3" s="147"/>
      <c r="E3" s="147"/>
      <c r="F3" s="147"/>
      <c r="G3" s="35"/>
    </row>
    <row r="4" spans="1:7" ht="12.75" customHeight="1">
      <c r="A4" s="31"/>
      <c r="B4" s="36" t="s">
        <v>40</v>
      </c>
      <c r="C4" s="148" t="s">
        <v>41</v>
      </c>
      <c r="D4" s="148"/>
      <c r="E4" s="148"/>
      <c r="F4" s="148"/>
      <c r="G4" s="35"/>
    </row>
    <row r="5" spans="1:7" ht="12.75" customHeight="1">
      <c r="A5" s="31"/>
      <c r="B5" s="36"/>
      <c r="C5" s="38"/>
      <c r="D5" s="39"/>
      <c r="E5" s="38"/>
      <c r="F5" s="37"/>
      <c r="G5" s="35"/>
    </row>
    <row r="6" spans="1:7" ht="12.75" customHeight="1">
      <c r="A6" s="149" t="s">
        <v>74</v>
      </c>
      <c r="B6" s="149"/>
      <c r="C6" s="149"/>
      <c r="D6" s="149"/>
      <c r="E6" s="149"/>
      <c r="F6" s="149"/>
      <c r="G6" s="40"/>
    </row>
    <row r="7" spans="1:10" s="46" customFormat="1" ht="12.75" customHeight="1">
      <c r="A7" s="41"/>
      <c r="B7" s="41"/>
      <c r="C7" s="41"/>
      <c r="D7" s="42"/>
      <c r="E7" s="41"/>
      <c r="F7" s="41"/>
      <c r="G7" s="34"/>
      <c r="H7" s="43"/>
      <c r="I7" s="44"/>
      <c r="J7" s="45"/>
    </row>
    <row r="8" spans="1:10" s="46" customFormat="1" ht="12.75" customHeight="1">
      <c r="A8" s="41"/>
      <c r="B8" s="41"/>
      <c r="C8" s="41"/>
      <c r="D8" s="42"/>
      <c r="E8" s="41"/>
      <c r="F8" s="41"/>
      <c r="G8" s="47">
        <f>SUM(G10:G109)</f>
        <v>0</v>
      </c>
      <c r="H8" s="43"/>
      <c r="I8" s="44"/>
      <c r="J8" s="45"/>
    </row>
    <row r="9" spans="1:10" s="46" customFormat="1" ht="30" customHeight="1">
      <c r="A9" s="48" t="s">
        <v>43</v>
      </c>
      <c r="B9" s="48" t="s">
        <v>44</v>
      </c>
      <c r="C9" s="48" t="s">
        <v>4</v>
      </c>
      <c r="D9" s="49" t="s">
        <v>45</v>
      </c>
      <c r="E9" s="48" t="s">
        <v>46</v>
      </c>
      <c r="F9" s="48" t="s">
        <v>47</v>
      </c>
      <c r="G9" s="35" t="s">
        <v>48</v>
      </c>
      <c r="H9" s="43"/>
      <c r="I9" s="44"/>
      <c r="J9" s="45"/>
    </row>
    <row r="10" spans="1:8" s="56" customFormat="1" ht="30" customHeight="1">
      <c r="A10" s="50">
        <v>101</v>
      </c>
      <c r="B10" s="51" t="s">
        <v>75</v>
      </c>
      <c r="C10" s="51" t="s">
        <v>55</v>
      </c>
      <c r="D10" s="52">
        <v>28</v>
      </c>
      <c r="E10" s="53" t="s">
        <v>76</v>
      </c>
      <c r="F10" s="51"/>
      <c r="G10" s="54">
        <f aca="true" t="shared" si="0" ref="G10:G41">IF(F10=0,0,1)</f>
        <v>0</v>
      </c>
      <c r="H10" s="76"/>
    </row>
    <row r="11" spans="1:8" s="56" customFormat="1" ht="30" customHeight="1">
      <c r="A11" s="50">
        <f aca="true" t="shared" si="1" ref="A11:A42">IF(A10=0,0,A10+1)</f>
        <v>102</v>
      </c>
      <c r="B11" s="51" t="s">
        <v>77</v>
      </c>
      <c r="C11" s="51" t="s">
        <v>78</v>
      </c>
      <c r="D11" s="52">
        <v>95</v>
      </c>
      <c r="E11" s="53" t="s">
        <v>51</v>
      </c>
      <c r="F11" s="53"/>
      <c r="G11" s="54">
        <f t="shared" si="0"/>
        <v>0</v>
      </c>
      <c r="H11" s="55"/>
    </row>
    <row r="12" spans="1:8" s="56" customFormat="1" ht="30" customHeight="1">
      <c r="A12" s="50">
        <f t="shared" si="1"/>
        <v>103</v>
      </c>
      <c r="B12" s="51" t="s">
        <v>79</v>
      </c>
      <c r="C12" s="51" t="s">
        <v>80</v>
      </c>
      <c r="D12" s="52">
        <v>91</v>
      </c>
      <c r="E12" s="53" t="s">
        <v>51</v>
      </c>
      <c r="F12" s="53"/>
      <c r="G12" s="54">
        <f t="shared" si="0"/>
        <v>0</v>
      </c>
      <c r="H12" s="55"/>
    </row>
    <row r="13" spans="1:8" s="56" customFormat="1" ht="30" customHeight="1">
      <c r="A13" s="50">
        <f t="shared" si="1"/>
        <v>104</v>
      </c>
      <c r="B13" s="51" t="s">
        <v>81</v>
      </c>
      <c r="C13" s="51" t="s">
        <v>82</v>
      </c>
      <c r="D13" s="52">
        <v>45</v>
      </c>
      <c r="E13" s="53" t="s">
        <v>83</v>
      </c>
      <c r="F13" s="53"/>
      <c r="G13" s="54">
        <f t="shared" si="0"/>
        <v>0</v>
      </c>
      <c r="H13" s="55"/>
    </row>
    <row r="14" spans="1:8" s="56" customFormat="1" ht="30" customHeight="1">
      <c r="A14" s="50">
        <f t="shared" si="1"/>
        <v>105</v>
      </c>
      <c r="B14" s="51"/>
      <c r="C14" s="51"/>
      <c r="D14" s="52"/>
      <c r="E14" s="53"/>
      <c r="F14" s="53"/>
      <c r="G14" s="54">
        <f t="shared" si="0"/>
        <v>0</v>
      </c>
      <c r="H14" s="55"/>
    </row>
    <row r="15" spans="1:8" s="56" customFormat="1" ht="30" customHeight="1">
      <c r="A15" s="50">
        <f t="shared" si="1"/>
        <v>106</v>
      </c>
      <c r="B15" s="51"/>
      <c r="C15" s="51"/>
      <c r="D15" s="52"/>
      <c r="E15" s="53"/>
      <c r="F15" s="53"/>
      <c r="G15" s="54">
        <f t="shared" si="0"/>
        <v>0</v>
      </c>
      <c r="H15" s="55"/>
    </row>
    <row r="16" spans="1:8" s="56" customFormat="1" ht="30" customHeight="1">
      <c r="A16" s="50">
        <f t="shared" si="1"/>
        <v>107</v>
      </c>
      <c r="B16" s="51"/>
      <c r="C16" s="51"/>
      <c r="D16" s="52"/>
      <c r="E16" s="53"/>
      <c r="F16" s="53"/>
      <c r="G16" s="54">
        <f t="shared" si="0"/>
        <v>0</v>
      </c>
      <c r="H16" s="55"/>
    </row>
    <row r="17" spans="1:8" s="56" customFormat="1" ht="30" customHeight="1">
      <c r="A17" s="50">
        <f t="shared" si="1"/>
        <v>108</v>
      </c>
      <c r="B17" s="51"/>
      <c r="C17" s="51"/>
      <c r="D17" s="52"/>
      <c r="E17" s="53"/>
      <c r="F17" s="53"/>
      <c r="G17" s="54">
        <f t="shared" si="0"/>
        <v>0</v>
      </c>
      <c r="H17" s="55"/>
    </row>
    <row r="18" spans="1:8" s="56" customFormat="1" ht="30" customHeight="1">
      <c r="A18" s="50">
        <f t="shared" si="1"/>
        <v>109</v>
      </c>
      <c r="B18" s="51"/>
      <c r="C18" s="51"/>
      <c r="D18" s="52"/>
      <c r="E18" s="53"/>
      <c r="F18" s="53"/>
      <c r="G18" s="54">
        <f t="shared" si="0"/>
        <v>0</v>
      </c>
      <c r="H18" s="55"/>
    </row>
    <row r="19" spans="1:8" s="56" customFormat="1" ht="30" customHeight="1">
      <c r="A19" s="50">
        <f t="shared" si="1"/>
        <v>110</v>
      </c>
      <c r="B19" s="51"/>
      <c r="C19" s="51"/>
      <c r="D19" s="52"/>
      <c r="E19" s="53"/>
      <c r="F19" s="53"/>
      <c r="G19" s="54">
        <f t="shared" si="0"/>
        <v>0</v>
      </c>
      <c r="H19" s="55"/>
    </row>
    <row r="20" spans="1:8" s="56" customFormat="1" ht="30" customHeight="1">
      <c r="A20" s="50">
        <f t="shared" si="1"/>
        <v>111</v>
      </c>
      <c r="B20" s="51"/>
      <c r="C20" s="51"/>
      <c r="D20" s="52"/>
      <c r="E20" s="53"/>
      <c r="F20" s="53"/>
      <c r="G20" s="54">
        <f t="shared" si="0"/>
        <v>0</v>
      </c>
      <c r="H20" s="55"/>
    </row>
    <row r="21" spans="1:8" s="56" customFormat="1" ht="30" customHeight="1">
      <c r="A21" s="50">
        <f t="shared" si="1"/>
        <v>112</v>
      </c>
      <c r="B21" s="51"/>
      <c r="C21" s="51"/>
      <c r="D21" s="52"/>
      <c r="E21" s="53"/>
      <c r="F21" s="53"/>
      <c r="G21" s="54">
        <f t="shared" si="0"/>
        <v>0</v>
      </c>
      <c r="H21" s="55"/>
    </row>
    <row r="22" spans="1:8" s="56" customFormat="1" ht="30" customHeight="1">
      <c r="A22" s="50">
        <f t="shared" si="1"/>
        <v>113</v>
      </c>
      <c r="B22" s="51"/>
      <c r="C22" s="51"/>
      <c r="D22" s="52"/>
      <c r="E22" s="53"/>
      <c r="F22" s="53"/>
      <c r="G22" s="54">
        <f t="shared" si="0"/>
        <v>0</v>
      </c>
      <c r="H22" s="55"/>
    </row>
    <row r="23" spans="1:8" s="56" customFormat="1" ht="30" customHeight="1">
      <c r="A23" s="50">
        <f t="shared" si="1"/>
        <v>114</v>
      </c>
      <c r="B23" s="51"/>
      <c r="C23" s="51"/>
      <c r="D23" s="52"/>
      <c r="E23" s="53"/>
      <c r="F23" s="53"/>
      <c r="G23" s="54">
        <f t="shared" si="0"/>
        <v>0</v>
      </c>
      <c r="H23" s="55"/>
    </row>
    <row r="24" spans="1:8" s="56" customFormat="1" ht="30" customHeight="1">
      <c r="A24" s="50">
        <f t="shared" si="1"/>
        <v>115</v>
      </c>
      <c r="B24" s="51"/>
      <c r="C24" s="51"/>
      <c r="D24" s="52"/>
      <c r="E24" s="53"/>
      <c r="F24" s="53"/>
      <c r="G24" s="54">
        <f t="shared" si="0"/>
        <v>0</v>
      </c>
      <c r="H24" s="55"/>
    </row>
    <row r="25" spans="1:8" s="56" customFormat="1" ht="30" customHeight="1">
      <c r="A25" s="50">
        <f t="shared" si="1"/>
        <v>116</v>
      </c>
      <c r="B25" s="51"/>
      <c r="C25" s="51"/>
      <c r="D25" s="52"/>
      <c r="E25" s="53"/>
      <c r="F25" s="53"/>
      <c r="G25" s="54">
        <f t="shared" si="0"/>
        <v>0</v>
      </c>
      <c r="H25" s="55"/>
    </row>
    <row r="26" spans="1:8" s="56" customFormat="1" ht="30" customHeight="1">
      <c r="A26" s="50">
        <f t="shared" si="1"/>
        <v>117</v>
      </c>
      <c r="B26" s="51"/>
      <c r="C26" s="51"/>
      <c r="D26" s="52"/>
      <c r="E26" s="53"/>
      <c r="F26" s="53"/>
      <c r="G26" s="54">
        <f t="shared" si="0"/>
        <v>0</v>
      </c>
      <c r="H26" s="55"/>
    </row>
    <row r="27" spans="1:8" s="56" customFormat="1" ht="30" customHeight="1">
      <c r="A27" s="50">
        <f t="shared" si="1"/>
        <v>118</v>
      </c>
      <c r="B27" s="51"/>
      <c r="C27" s="51"/>
      <c r="D27" s="52"/>
      <c r="E27" s="53"/>
      <c r="F27" s="53"/>
      <c r="G27" s="54">
        <f t="shared" si="0"/>
        <v>0</v>
      </c>
      <c r="H27" s="55"/>
    </row>
    <row r="28" spans="1:8" s="56" customFormat="1" ht="30" customHeight="1">
      <c r="A28" s="50">
        <f t="shared" si="1"/>
        <v>119</v>
      </c>
      <c r="B28" s="51"/>
      <c r="C28" s="51"/>
      <c r="D28" s="52"/>
      <c r="E28" s="53"/>
      <c r="F28" s="53"/>
      <c r="G28" s="54">
        <f t="shared" si="0"/>
        <v>0</v>
      </c>
      <c r="H28" s="55"/>
    </row>
    <row r="29" spans="1:8" s="56" customFormat="1" ht="30" customHeight="1">
      <c r="A29" s="50">
        <f t="shared" si="1"/>
        <v>120</v>
      </c>
      <c r="B29" s="51"/>
      <c r="C29" s="51"/>
      <c r="D29" s="52"/>
      <c r="E29" s="53"/>
      <c r="F29" s="53"/>
      <c r="G29" s="54">
        <f t="shared" si="0"/>
        <v>0</v>
      </c>
      <c r="H29" s="55"/>
    </row>
    <row r="30" spans="1:8" s="56" customFormat="1" ht="30" customHeight="1">
      <c r="A30" s="50">
        <f t="shared" si="1"/>
        <v>121</v>
      </c>
      <c r="B30" s="51"/>
      <c r="C30" s="51"/>
      <c r="D30" s="52"/>
      <c r="E30" s="53"/>
      <c r="F30" s="53"/>
      <c r="G30" s="54">
        <f t="shared" si="0"/>
        <v>0</v>
      </c>
      <c r="H30" s="55"/>
    </row>
    <row r="31" spans="1:8" s="56" customFormat="1" ht="30" customHeight="1">
      <c r="A31" s="50">
        <f t="shared" si="1"/>
        <v>122</v>
      </c>
      <c r="B31" s="51"/>
      <c r="C31" s="51"/>
      <c r="D31" s="52"/>
      <c r="E31" s="53"/>
      <c r="F31" s="53"/>
      <c r="G31" s="54">
        <f t="shared" si="0"/>
        <v>0</v>
      </c>
      <c r="H31" s="55"/>
    </row>
    <row r="32" spans="1:8" s="56" customFormat="1" ht="30" customHeight="1">
      <c r="A32" s="50">
        <f t="shared" si="1"/>
        <v>123</v>
      </c>
      <c r="B32" s="51"/>
      <c r="C32" s="51"/>
      <c r="D32" s="52"/>
      <c r="E32" s="53"/>
      <c r="F32" s="53"/>
      <c r="G32" s="54">
        <f t="shared" si="0"/>
        <v>0</v>
      </c>
      <c r="H32" s="55"/>
    </row>
    <row r="33" spans="1:8" s="56" customFormat="1" ht="30" customHeight="1">
      <c r="A33" s="50">
        <f t="shared" si="1"/>
        <v>124</v>
      </c>
      <c r="B33" s="51"/>
      <c r="C33" s="51"/>
      <c r="D33" s="52"/>
      <c r="E33" s="53"/>
      <c r="F33" s="53"/>
      <c r="G33" s="54">
        <f t="shared" si="0"/>
        <v>0</v>
      </c>
      <c r="H33" s="55"/>
    </row>
    <row r="34" spans="1:8" s="56" customFormat="1" ht="30" customHeight="1">
      <c r="A34" s="50">
        <f t="shared" si="1"/>
        <v>125</v>
      </c>
      <c r="B34" s="51"/>
      <c r="C34" s="51"/>
      <c r="D34" s="52"/>
      <c r="E34" s="53"/>
      <c r="F34" s="53"/>
      <c r="G34" s="54">
        <f t="shared" si="0"/>
        <v>0</v>
      </c>
      <c r="H34" s="55"/>
    </row>
    <row r="35" spans="1:8" s="56" customFormat="1" ht="30" customHeight="1">
      <c r="A35" s="50">
        <f t="shared" si="1"/>
        <v>126</v>
      </c>
      <c r="B35" s="51"/>
      <c r="C35" s="51"/>
      <c r="D35" s="52"/>
      <c r="E35" s="53"/>
      <c r="F35" s="53"/>
      <c r="G35" s="54">
        <f t="shared" si="0"/>
        <v>0</v>
      </c>
      <c r="H35" s="55"/>
    </row>
    <row r="36" spans="1:8" s="56" customFormat="1" ht="30" customHeight="1">
      <c r="A36" s="50">
        <f t="shared" si="1"/>
        <v>127</v>
      </c>
      <c r="B36" s="51"/>
      <c r="C36" s="51"/>
      <c r="D36" s="52"/>
      <c r="E36" s="53"/>
      <c r="F36" s="53"/>
      <c r="G36" s="54">
        <f t="shared" si="0"/>
        <v>0</v>
      </c>
      <c r="H36" s="55"/>
    </row>
    <row r="37" spans="1:8" s="56" customFormat="1" ht="30" customHeight="1">
      <c r="A37" s="50">
        <f t="shared" si="1"/>
        <v>128</v>
      </c>
      <c r="B37" s="51"/>
      <c r="C37" s="51"/>
      <c r="D37" s="52"/>
      <c r="E37" s="53"/>
      <c r="F37" s="53"/>
      <c r="G37" s="54">
        <f t="shared" si="0"/>
        <v>0</v>
      </c>
      <c r="H37" s="55"/>
    </row>
    <row r="38" spans="1:8" s="56" customFormat="1" ht="30" customHeight="1">
      <c r="A38" s="50">
        <f t="shared" si="1"/>
        <v>129</v>
      </c>
      <c r="B38" s="51"/>
      <c r="C38" s="51"/>
      <c r="D38" s="52"/>
      <c r="E38" s="53"/>
      <c r="F38" s="53"/>
      <c r="G38" s="54">
        <f t="shared" si="0"/>
        <v>0</v>
      </c>
      <c r="H38" s="55"/>
    </row>
    <row r="39" spans="1:8" s="56" customFormat="1" ht="30" customHeight="1">
      <c r="A39" s="50">
        <f t="shared" si="1"/>
        <v>130</v>
      </c>
      <c r="B39" s="51"/>
      <c r="C39" s="51"/>
      <c r="D39" s="52"/>
      <c r="E39" s="53"/>
      <c r="F39" s="53"/>
      <c r="G39" s="54">
        <f t="shared" si="0"/>
        <v>0</v>
      </c>
      <c r="H39" s="55"/>
    </row>
    <row r="40" spans="1:8" s="56" customFormat="1" ht="30" customHeight="1">
      <c r="A40" s="50">
        <f t="shared" si="1"/>
        <v>131</v>
      </c>
      <c r="B40" s="53"/>
      <c r="C40" s="53"/>
      <c r="D40" s="57"/>
      <c r="E40" s="53"/>
      <c r="F40" s="53"/>
      <c r="G40" s="54">
        <f t="shared" si="0"/>
        <v>0</v>
      </c>
      <c r="H40" s="55"/>
    </row>
    <row r="41" spans="1:8" s="56" customFormat="1" ht="30" customHeight="1">
      <c r="A41" s="50">
        <f t="shared" si="1"/>
        <v>132</v>
      </c>
      <c r="B41" s="53"/>
      <c r="C41" s="53"/>
      <c r="D41" s="57"/>
      <c r="E41" s="53"/>
      <c r="F41" s="53"/>
      <c r="G41" s="54">
        <f t="shared" si="0"/>
        <v>0</v>
      </c>
      <c r="H41" s="55"/>
    </row>
    <row r="42" spans="1:8" s="56" customFormat="1" ht="30" customHeight="1">
      <c r="A42" s="50">
        <f t="shared" si="1"/>
        <v>133</v>
      </c>
      <c r="B42" s="53"/>
      <c r="C42" s="53"/>
      <c r="D42" s="57"/>
      <c r="E42" s="53"/>
      <c r="F42" s="53"/>
      <c r="G42" s="54">
        <f aca="true" t="shared" si="2" ref="G42:G73">IF(F42=0,0,1)</f>
        <v>0</v>
      </c>
      <c r="H42" s="55"/>
    </row>
    <row r="43" spans="1:8" s="56" customFormat="1" ht="30" customHeight="1">
      <c r="A43" s="50">
        <f aca="true" t="shared" si="3" ref="A43:A74">IF(A42=0,0,A42+1)</f>
        <v>134</v>
      </c>
      <c r="B43" s="53"/>
      <c r="C43" s="53"/>
      <c r="D43" s="57"/>
      <c r="E43" s="53"/>
      <c r="F43" s="53"/>
      <c r="G43" s="54">
        <f t="shared" si="2"/>
        <v>0</v>
      </c>
      <c r="H43" s="55"/>
    </row>
    <row r="44" spans="1:8" s="56" customFormat="1" ht="30" customHeight="1">
      <c r="A44" s="50">
        <f t="shared" si="3"/>
        <v>135</v>
      </c>
      <c r="B44" s="53"/>
      <c r="C44" s="53"/>
      <c r="D44" s="57"/>
      <c r="E44" s="53"/>
      <c r="F44" s="53"/>
      <c r="G44" s="54">
        <f t="shared" si="2"/>
        <v>0</v>
      </c>
      <c r="H44" s="55"/>
    </row>
    <row r="45" spans="1:8" s="56" customFormat="1" ht="30" customHeight="1">
      <c r="A45" s="50">
        <f t="shared" si="3"/>
        <v>136</v>
      </c>
      <c r="B45" s="53"/>
      <c r="C45" s="53"/>
      <c r="D45" s="57"/>
      <c r="E45" s="53"/>
      <c r="F45" s="53"/>
      <c r="G45" s="54">
        <f t="shared" si="2"/>
        <v>0</v>
      </c>
      <c r="H45" s="55"/>
    </row>
    <row r="46" spans="1:8" s="56" customFormat="1" ht="30" customHeight="1">
      <c r="A46" s="50">
        <f t="shared" si="3"/>
        <v>137</v>
      </c>
      <c r="B46" s="53"/>
      <c r="C46" s="53"/>
      <c r="D46" s="57"/>
      <c r="E46" s="53"/>
      <c r="F46" s="53"/>
      <c r="G46" s="54">
        <f t="shared" si="2"/>
        <v>0</v>
      </c>
      <c r="H46" s="55"/>
    </row>
    <row r="47" spans="1:8" s="56" customFormat="1" ht="30" customHeight="1">
      <c r="A47" s="50">
        <f t="shared" si="3"/>
        <v>138</v>
      </c>
      <c r="B47" s="53"/>
      <c r="C47" s="53"/>
      <c r="D47" s="57"/>
      <c r="E47" s="53"/>
      <c r="F47" s="53"/>
      <c r="G47" s="54">
        <f t="shared" si="2"/>
        <v>0</v>
      </c>
      <c r="H47" s="55"/>
    </row>
    <row r="48" spans="1:8" s="56" customFormat="1" ht="30" customHeight="1">
      <c r="A48" s="50">
        <f t="shared" si="3"/>
        <v>139</v>
      </c>
      <c r="B48" s="53"/>
      <c r="C48" s="53"/>
      <c r="D48" s="57"/>
      <c r="E48" s="53"/>
      <c r="F48" s="53"/>
      <c r="G48" s="54">
        <f t="shared" si="2"/>
        <v>0</v>
      </c>
      <c r="H48" s="55"/>
    </row>
    <row r="49" spans="1:8" s="56" customFormat="1" ht="30" customHeight="1">
      <c r="A49" s="50">
        <f t="shared" si="3"/>
        <v>140</v>
      </c>
      <c r="B49" s="53"/>
      <c r="C49" s="53"/>
      <c r="D49" s="57"/>
      <c r="E49" s="53"/>
      <c r="F49" s="53"/>
      <c r="G49" s="54">
        <f t="shared" si="2"/>
        <v>0</v>
      </c>
      <c r="H49" s="55"/>
    </row>
    <row r="50" spans="1:8" s="56" customFormat="1" ht="30" customHeight="1">
      <c r="A50" s="50">
        <f t="shared" si="3"/>
        <v>141</v>
      </c>
      <c r="B50" s="53"/>
      <c r="C50" s="53"/>
      <c r="D50" s="57"/>
      <c r="E50" s="53"/>
      <c r="F50" s="53"/>
      <c r="G50" s="54">
        <f t="shared" si="2"/>
        <v>0</v>
      </c>
      <c r="H50" s="55"/>
    </row>
    <row r="51" spans="1:8" s="56" customFormat="1" ht="30" customHeight="1">
      <c r="A51" s="50">
        <f t="shared" si="3"/>
        <v>142</v>
      </c>
      <c r="B51" s="53"/>
      <c r="C51" s="53"/>
      <c r="D51" s="57"/>
      <c r="E51" s="53"/>
      <c r="F51" s="53"/>
      <c r="G51" s="54">
        <f t="shared" si="2"/>
        <v>0</v>
      </c>
      <c r="H51" s="55"/>
    </row>
    <row r="52" spans="1:8" s="56" customFormat="1" ht="30" customHeight="1">
      <c r="A52" s="50">
        <f t="shared" si="3"/>
        <v>143</v>
      </c>
      <c r="B52" s="53"/>
      <c r="C52" s="53"/>
      <c r="D52" s="57"/>
      <c r="E52" s="53"/>
      <c r="F52" s="53"/>
      <c r="G52" s="54">
        <f t="shared" si="2"/>
        <v>0</v>
      </c>
      <c r="H52" s="55"/>
    </row>
    <row r="53" spans="1:8" s="56" customFormat="1" ht="30" customHeight="1">
      <c r="A53" s="50">
        <f t="shared" si="3"/>
        <v>144</v>
      </c>
      <c r="B53" s="53"/>
      <c r="C53" s="53"/>
      <c r="D53" s="57"/>
      <c r="E53" s="53"/>
      <c r="F53" s="53"/>
      <c r="G53" s="54">
        <f t="shared" si="2"/>
        <v>0</v>
      </c>
      <c r="H53" s="55"/>
    </row>
    <row r="54" spans="1:8" s="56" customFormat="1" ht="30" customHeight="1">
      <c r="A54" s="50">
        <f t="shared" si="3"/>
        <v>145</v>
      </c>
      <c r="B54" s="53"/>
      <c r="C54" s="53"/>
      <c r="D54" s="57"/>
      <c r="E54" s="53"/>
      <c r="F54" s="53"/>
      <c r="G54" s="54">
        <f t="shared" si="2"/>
        <v>0</v>
      </c>
      <c r="H54" s="55"/>
    </row>
    <row r="55" spans="1:8" s="56" customFormat="1" ht="30" customHeight="1">
      <c r="A55" s="50">
        <f t="shared" si="3"/>
        <v>146</v>
      </c>
      <c r="B55" s="53"/>
      <c r="C55" s="53"/>
      <c r="D55" s="57"/>
      <c r="E55" s="53"/>
      <c r="F55" s="53"/>
      <c r="G55" s="54">
        <f t="shared" si="2"/>
        <v>0</v>
      </c>
      <c r="H55" s="55"/>
    </row>
    <row r="56" spans="1:8" s="56" customFormat="1" ht="30" customHeight="1">
      <c r="A56" s="50">
        <f t="shared" si="3"/>
        <v>147</v>
      </c>
      <c r="B56" s="53"/>
      <c r="C56" s="53"/>
      <c r="D56" s="57"/>
      <c r="E56" s="53"/>
      <c r="F56" s="53"/>
      <c r="G56" s="54">
        <f t="shared" si="2"/>
        <v>0</v>
      </c>
      <c r="H56" s="55"/>
    </row>
    <row r="57" spans="1:8" s="56" customFormat="1" ht="30" customHeight="1">
      <c r="A57" s="50">
        <f t="shared" si="3"/>
        <v>148</v>
      </c>
      <c r="B57" s="53"/>
      <c r="C57" s="53"/>
      <c r="D57" s="57"/>
      <c r="E57" s="53"/>
      <c r="F57" s="53"/>
      <c r="G57" s="54">
        <f t="shared" si="2"/>
        <v>0</v>
      </c>
      <c r="H57" s="55"/>
    </row>
    <row r="58" spans="1:8" s="56" customFormat="1" ht="30" customHeight="1">
      <c r="A58" s="50">
        <f t="shared" si="3"/>
        <v>149</v>
      </c>
      <c r="B58" s="53"/>
      <c r="C58" s="53"/>
      <c r="D58" s="57"/>
      <c r="E58" s="53"/>
      <c r="F58" s="53"/>
      <c r="G58" s="54">
        <f t="shared" si="2"/>
        <v>0</v>
      </c>
      <c r="H58" s="55"/>
    </row>
    <row r="59" spans="1:8" s="56" customFormat="1" ht="30" customHeight="1">
      <c r="A59" s="50">
        <f t="shared" si="3"/>
        <v>150</v>
      </c>
      <c r="B59" s="53"/>
      <c r="C59" s="53"/>
      <c r="D59" s="57"/>
      <c r="E59" s="53"/>
      <c r="F59" s="53"/>
      <c r="G59" s="54">
        <f t="shared" si="2"/>
        <v>0</v>
      </c>
      <c r="H59" s="55"/>
    </row>
    <row r="60" spans="1:8" ht="30" customHeight="1">
      <c r="A60" s="50">
        <f t="shared" si="3"/>
        <v>151</v>
      </c>
      <c r="B60" s="53"/>
      <c r="C60" s="53"/>
      <c r="D60" s="57"/>
      <c r="E60" s="53"/>
      <c r="F60" s="53"/>
      <c r="G60" s="54">
        <f t="shared" si="2"/>
        <v>0</v>
      </c>
      <c r="H60" s="55"/>
    </row>
    <row r="61" spans="1:8" ht="30" customHeight="1">
      <c r="A61" s="50">
        <f t="shared" si="3"/>
        <v>152</v>
      </c>
      <c r="B61" s="53"/>
      <c r="C61" s="53"/>
      <c r="D61" s="57"/>
      <c r="E61" s="53"/>
      <c r="F61" s="53"/>
      <c r="G61" s="54">
        <f t="shared" si="2"/>
        <v>0</v>
      </c>
      <c r="H61" s="55"/>
    </row>
    <row r="62" spans="1:8" ht="30" customHeight="1">
      <c r="A62" s="50">
        <f t="shared" si="3"/>
        <v>153</v>
      </c>
      <c r="B62" s="53"/>
      <c r="C62" s="53"/>
      <c r="D62" s="57"/>
      <c r="E62" s="53"/>
      <c r="F62" s="53"/>
      <c r="G62" s="54">
        <f t="shared" si="2"/>
        <v>0</v>
      </c>
      <c r="H62" s="55"/>
    </row>
    <row r="63" spans="1:8" ht="30" customHeight="1">
      <c r="A63" s="50">
        <f t="shared" si="3"/>
        <v>154</v>
      </c>
      <c r="B63" s="53"/>
      <c r="C63" s="53"/>
      <c r="D63" s="57"/>
      <c r="E63" s="53"/>
      <c r="F63" s="53"/>
      <c r="G63" s="54">
        <f t="shared" si="2"/>
        <v>0</v>
      </c>
      <c r="H63" s="55"/>
    </row>
    <row r="64" spans="1:8" ht="30" customHeight="1">
      <c r="A64" s="50">
        <f t="shared" si="3"/>
        <v>155</v>
      </c>
      <c r="B64" s="53"/>
      <c r="C64" s="53"/>
      <c r="D64" s="57"/>
      <c r="E64" s="53"/>
      <c r="F64" s="53"/>
      <c r="G64" s="54">
        <f t="shared" si="2"/>
        <v>0</v>
      </c>
      <c r="H64" s="55"/>
    </row>
    <row r="65" spans="1:8" ht="30" customHeight="1">
      <c r="A65" s="50">
        <f t="shared" si="3"/>
        <v>156</v>
      </c>
      <c r="B65" s="53"/>
      <c r="C65" s="53"/>
      <c r="D65" s="57"/>
      <c r="E65" s="53"/>
      <c r="F65" s="53"/>
      <c r="G65" s="54">
        <f t="shared" si="2"/>
        <v>0</v>
      </c>
      <c r="H65" s="55"/>
    </row>
    <row r="66" spans="1:8" ht="30" customHeight="1">
      <c r="A66" s="50">
        <f t="shared" si="3"/>
        <v>157</v>
      </c>
      <c r="B66" s="53"/>
      <c r="C66" s="53"/>
      <c r="D66" s="57"/>
      <c r="E66" s="53"/>
      <c r="F66" s="53"/>
      <c r="G66" s="54">
        <f t="shared" si="2"/>
        <v>0</v>
      </c>
      <c r="H66" s="55"/>
    </row>
    <row r="67" spans="1:8" ht="30" customHeight="1">
      <c r="A67" s="50">
        <f t="shared" si="3"/>
        <v>158</v>
      </c>
      <c r="B67" s="53"/>
      <c r="C67" s="53"/>
      <c r="D67" s="57"/>
      <c r="E67" s="53"/>
      <c r="F67" s="53"/>
      <c r="G67" s="54">
        <f t="shared" si="2"/>
        <v>0</v>
      </c>
      <c r="H67" s="55"/>
    </row>
    <row r="68" spans="1:8" ht="30" customHeight="1">
      <c r="A68" s="50">
        <f t="shared" si="3"/>
        <v>159</v>
      </c>
      <c r="B68" s="53"/>
      <c r="C68" s="53"/>
      <c r="D68" s="57"/>
      <c r="E68" s="53"/>
      <c r="F68" s="53"/>
      <c r="G68" s="54">
        <f t="shared" si="2"/>
        <v>0</v>
      </c>
      <c r="H68" s="55"/>
    </row>
    <row r="69" spans="1:8" ht="30" customHeight="1">
      <c r="A69" s="50">
        <f t="shared" si="3"/>
        <v>160</v>
      </c>
      <c r="B69" s="53"/>
      <c r="C69" s="53"/>
      <c r="D69" s="57"/>
      <c r="E69" s="53"/>
      <c r="F69" s="53"/>
      <c r="G69" s="54">
        <f t="shared" si="2"/>
        <v>0</v>
      </c>
      <c r="H69" s="55"/>
    </row>
    <row r="70" spans="1:8" ht="30" customHeight="1">
      <c r="A70" s="50">
        <f t="shared" si="3"/>
        <v>161</v>
      </c>
      <c r="B70" s="53"/>
      <c r="C70" s="53"/>
      <c r="D70" s="57"/>
      <c r="E70" s="53"/>
      <c r="F70" s="53"/>
      <c r="G70" s="54">
        <f t="shared" si="2"/>
        <v>0</v>
      </c>
      <c r="H70" s="55"/>
    </row>
    <row r="71" spans="1:8" ht="30" customHeight="1">
      <c r="A71" s="50">
        <f t="shared" si="3"/>
        <v>162</v>
      </c>
      <c r="B71" s="53"/>
      <c r="C71" s="53"/>
      <c r="D71" s="57"/>
      <c r="E71" s="53"/>
      <c r="F71" s="53"/>
      <c r="G71" s="54">
        <f t="shared" si="2"/>
        <v>0</v>
      </c>
      <c r="H71" s="55"/>
    </row>
    <row r="72" spans="1:8" ht="30" customHeight="1">
      <c r="A72" s="50">
        <f t="shared" si="3"/>
        <v>163</v>
      </c>
      <c r="B72" s="53"/>
      <c r="C72" s="53"/>
      <c r="D72" s="57"/>
      <c r="E72" s="53"/>
      <c r="F72" s="53"/>
      <c r="G72" s="54">
        <f t="shared" si="2"/>
        <v>0</v>
      </c>
      <c r="H72" s="55"/>
    </row>
    <row r="73" spans="1:8" ht="30" customHeight="1">
      <c r="A73" s="50">
        <f t="shared" si="3"/>
        <v>164</v>
      </c>
      <c r="B73" s="53"/>
      <c r="C73" s="53"/>
      <c r="D73" s="57"/>
      <c r="E73" s="53"/>
      <c r="F73" s="53"/>
      <c r="G73" s="54">
        <f t="shared" si="2"/>
        <v>0</v>
      </c>
      <c r="H73" s="55"/>
    </row>
    <row r="74" spans="1:8" ht="30" customHeight="1">
      <c r="A74" s="50">
        <f t="shared" si="3"/>
        <v>165</v>
      </c>
      <c r="B74" s="53"/>
      <c r="C74" s="53"/>
      <c r="D74" s="57"/>
      <c r="E74" s="53"/>
      <c r="F74" s="53"/>
      <c r="G74" s="54">
        <f aca="true" t="shared" si="4" ref="G74:G105">IF(F74=0,0,1)</f>
        <v>0</v>
      </c>
      <c r="H74" s="55"/>
    </row>
    <row r="75" spans="1:8" ht="30" customHeight="1">
      <c r="A75" s="50">
        <f aca="true" t="shared" si="5" ref="A75:A109">IF(A74=0,0,A74+1)</f>
        <v>166</v>
      </c>
      <c r="B75" s="53"/>
      <c r="C75" s="53"/>
      <c r="D75" s="57"/>
      <c r="E75" s="53"/>
      <c r="F75" s="53"/>
      <c r="G75" s="54">
        <f t="shared" si="4"/>
        <v>0</v>
      </c>
      <c r="H75" s="55"/>
    </row>
    <row r="76" spans="1:8" ht="30" customHeight="1">
      <c r="A76" s="50">
        <f t="shared" si="5"/>
        <v>167</v>
      </c>
      <c r="B76" s="53"/>
      <c r="C76" s="53"/>
      <c r="D76" s="57"/>
      <c r="E76" s="53"/>
      <c r="F76" s="53"/>
      <c r="G76" s="54">
        <f t="shared" si="4"/>
        <v>0</v>
      </c>
      <c r="H76" s="55"/>
    </row>
    <row r="77" spans="1:8" ht="30" customHeight="1">
      <c r="A77" s="50">
        <f t="shared" si="5"/>
        <v>168</v>
      </c>
      <c r="B77" s="53"/>
      <c r="C77" s="53"/>
      <c r="D77" s="57"/>
      <c r="E77" s="53"/>
      <c r="F77" s="53"/>
      <c r="G77" s="54">
        <f t="shared" si="4"/>
        <v>0</v>
      </c>
      <c r="H77" s="55"/>
    </row>
    <row r="78" spans="1:8" ht="30" customHeight="1">
      <c r="A78" s="50">
        <f t="shared" si="5"/>
        <v>169</v>
      </c>
      <c r="B78" s="53"/>
      <c r="C78" s="53"/>
      <c r="D78" s="57"/>
      <c r="E78" s="53"/>
      <c r="F78" s="53"/>
      <c r="G78" s="54">
        <f t="shared" si="4"/>
        <v>0</v>
      </c>
      <c r="H78" s="55"/>
    </row>
    <row r="79" spans="1:8" ht="30" customHeight="1">
      <c r="A79" s="50">
        <f t="shared" si="5"/>
        <v>170</v>
      </c>
      <c r="B79" s="53"/>
      <c r="C79" s="53"/>
      <c r="D79" s="57"/>
      <c r="E79" s="53"/>
      <c r="F79" s="53"/>
      <c r="G79" s="54">
        <f t="shared" si="4"/>
        <v>0</v>
      </c>
      <c r="H79" s="55"/>
    </row>
    <row r="80" spans="1:8" ht="30" customHeight="1">
      <c r="A80" s="50">
        <f t="shared" si="5"/>
        <v>171</v>
      </c>
      <c r="B80" s="53"/>
      <c r="C80" s="53"/>
      <c r="D80" s="57"/>
      <c r="E80" s="53"/>
      <c r="F80" s="53"/>
      <c r="G80" s="54">
        <f t="shared" si="4"/>
        <v>0</v>
      </c>
      <c r="H80" s="55"/>
    </row>
    <row r="81" spans="1:8" ht="30" customHeight="1">
      <c r="A81" s="50">
        <f t="shared" si="5"/>
        <v>172</v>
      </c>
      <c r="B81" s="53"/>
      <c r="C81" s="53"/>
      <c r="D81" s="57"/>
      <c r="E81" s="53"/>
      <c r="F81" s="53"/>
      <c r="G81" s="54">
        <f t="shared" si="4"/>
        <v>0</v>
      </c>
      <c r="H81" s="55"/>
    </row>
    <row r="82" spans="1:8" ht="30" customHeight="1">
      <c r="A82" s="50">
        <f t="shared" si="5"/>
        <v>173</v>
      </c>
      <c r="B82" s="53"/>
      <c r="C82" s="53"/>
      <c r="D82" s="57"/>
      <c r="E82" s="53"/>
      <c r="F82" s="53"/>
      <c r="G82" s="54">
        <f t="shared" si="4"/>
        <v>0</v>
      </c>
      <c r="H82" s="55"/>
    </row>
    <row r="83" spans="1:8" ht="30" customHeight="1">
      <c r="A83" s="50">
        <f t="shared" si="5"/>
        <v>174</v>
      </c>
      <c r="B83" s="53"/>
      <c r="C83" s="53"/>
      <c r="D83" s="57"/>
      <c r="E83" s="53"/>
      <c r="F83" s="53"/>
      <c r="G83" s="54">
        <f t="shared" si="4"/>
        <v>0</v>
      </c>
      <c r="H83" s="55"/>
    </row>
    <row r="84" spans="1:8" ht="30" customHeight="1">
      <c r="A84" s="50">
        <f t="shared" si="5"/>
        <v>175</v>
      </c>
      <c r="B84" s="53"/>
      <c r="C84" s="53"/>
      <c r="D84" s="57"/>
      <c r="E84" s="53"/>
      <c r="F84" s="53"/>
      <c r="G84" s="54">
        <f t="shared" si="4"/>
        <v>0</v>
      </c>
      <c r="H84" s="55"/>
    </row>
    <row r="85" spans="1:8" ht="30" customHeight="1">
      <c r="A85" s="50">
        <f t="shared" si="5"/>
        <v>176</v>
      </c>
      <c r="B85" s="53"/>
      <c r="C85" s="53"/>
      <c r="D85" s="57"/>
      <c r="E85" s="53"/>
      <c r="F85" s="53"/>
      <c r="G85" s="54">
        <f t="shared" si="4"/>
        <v>0</v>
      </c>
      <c r="H85" s="55"/>
    </row>
    <row r="86" spans="1:8" ht="30" customHeight="1">
      <c r="A86" s="50">
        <f t="shared" si="5"/>
        <v>177</v>
      </c>
      <c r="B86" s="53"/>
      <c r="C86" s="53"/>
      <c r="D86" s="57"/>
      <c r="E86" s="53"/>
      <c r="F86" s="53"/>
      <c r="G86" s="54">
        <f t="shared" si="4"/>
        <v>0</v>
      </c>
      <c r="H86" s="55"/>
    </row>
    <row r="87" spans="1:8" ht="30" customHeight="1">
      <c r="A87" s="50">
        <f t="shared" si="5"/>
        <v>178</v>
      </c>
      <c r="B87" s="53"/>
      <c r="C87" s="53"/>
      <c r="D87" s="57"/>
      <c r="E87" s="53"/>
      <c r="F87" s="53"/>
      <c r="G87" s="54">
        <f t="shared" si="4"/>
        <v>0</v>
      </c>
      <c r="H87" s="55"/>
    </row>
    <row r="88" spans="1:8" ht="30" customHeight="1">
      <c r="A88" s="50">
        <f t="shared" si="5"/>
        <v>179</v>
      </c>
      <c r="B88" s="53"/>
      <c r="C88" s="53"/>
      <c r="D88" s="57"/>
      <c r="E88" s="53"/>
      <c r="F88" s="53"/>
      <c r="G88" s="54">
        <f t="shared" si="4"/>
        <v>0</v>
      </c>
      <c r="H88" s="55"/>
    </row>
    <row r="89" spans="1:8" ht="30" customHeight="1">
      <c r="A89" s="50">
        <f t="shared" si="5"/>
        <v>180</v>
      </c>
      <c r="B89" s="53"/>
      <c r="C89" s="53"/>
      <c r="D89" s="57"/>
      <c r="E89" s="53"/>
      <c r="F89" s="53"/>
      <c r="G89" s="54">
        <f t="shared" si="4"/>
        <v>0</v>
      </c>
      <c r="H89" s="55"/>
    </row>
    <row r="90" spans="1:8" ht="30" customHeight="1">
      <c r="A90" s="50">
        <f t="shared" si="5"/>
        <v>181</v>
      </c>
      <c r="B90" s="53"/>
      <c r="C90" s="53"/>
      <c r="D90" s="57"/>
      <c r="E90" s="53"/>
      <c r="F90" s="53"/>
      <c r="G90" s="54">
        <f t="shared" si="4"/>
        <v>0</v>
      </c>
      <c r="H90" s="55"/>
    </row>
    <row r="91" spans="1:8" ht="30" customHeight="1">
      <c r="A91" s="50">
        <f t="shared" si="5"/>
        <v>182</v>
      </c>
      <c r="B91" s="53"/>
      <c r="C91" s="53"/>
      <c r="D91" s="57"/>
      <c r="E91" s="53"/>
      <c r="F91" s="53"/>
      <c r="G91" s="54">
        <f t="shared" si="4"/>
        <v>0</v>
      </c>
      <c r="H91" s="55"/>
    </row>
    <row r="92" spans="1:8" ht="30" customHeight="1">
      <c r="A92" s="50">
        <f t="shared" si="5"/>
        <v>183</v>
      </c>
      <c r="B92" s="53"/>
      <c r="C92" s="53"/>
      <c r="D92" s="57"/>
      <c r="E92" s="53"/>
      <c r="F92" s="53"/>
      <c r="G92" s="54">
        <f t="shared" si="4"/>
        <v>0</v>
      </c>
      <c r="H92" s="55"/>
    </row>
    <row r="93" spans="1:8" ht="30" customHeight="1">
      <c r="A93" s="50">
        <f t="shared" si="5"/>
        <v>184</v>
      </c>
      <c r="B93" s="53"/>
      <c r="C93" s="53"/>
      <c r="D93" s="57"/>
      <c r="E93" s="53"/>
      <c r="F93" s="53"/>
      <c r="G93" s="54">
        <f t="shared" si="4"/>
        <v>0</v>
      </c>
      <c r="H93" s="55"/>
    </row>
    <row r="94" spans="1:8" ht="30" customHeight="1">
      <c r="A94" s="50">
        <f t="shared" si="5"/>
        <v>185</v>
      </c>
      <c r="B94" s="53"/>
      <c r="C94" s="53"/>
      <c r="D94" s="57"/>
      <c r="E94" s="53"/>
      <c r="F94" s="53"/>
      <c r="G94" s="54">
        <f t="shared" si="4"/>
        <v>0</v>
      </c>
      <c r="H94" s="55"/>
    </row>
    <row r="95" spans="1:8" ht="30" customHeight="1">
      <c r="A95" s="50">
        <f t="shared" si="5"/>
        <v>186</v>
      </c>
      <c r="B95" s="53"/>
      <c r="C95" s="53"/>
      <c r="D95" s="57"/>
      <c r="E95" s="53"/>
      <c r="F95" s="53"/>
      <c r="G95" s="54">
        <f t="shared" si="4"/>
        <v>0</v>
      </c>
      <c r="H95" s="55"/>
    </row>
    <row r="96" spans="1:8" ht="30" customHeight="1">
      <c r="A96" s="50">
        <f t="shared" si="5"/>
        <v>187</v>
      </c>
      <c r="B96" s="53"/>
      <c r="C96" s="53"/>
      <c r="D96" s="57"/>
      <c r="E96" s="53"/>
      <c r="F96" s="53"/>
      <c r="G96" s="54">
        <f t="shared" si="4"/>
        <v>0</v>
      </c>
      <c r="H96" s="55"/>
    </row>
    <row r="97" spans="1:8" ht="30" customHeight="1">
      <c r="A97" s="50">
        <f t="shared" si="5"/>
        <v>188</v>
      </c>
      <c r="B97" s="53"/>
      <c r="C97" s="53"/>
      <c r="D97" s="57"/>
      <c r="E97" s="53"/>
      <c r="F97" s="53"/>
      <c r="G97" s="54">
        <f t="shared" si="4"/>
        <v>0</v>
      </c>
      <c r="H97" s="55"/>
    </row>
    <row r="98" spans="1:8" ht="30" customHeight="1">
      <c r="A98" s="50">
        <f t="shared" si="5"/>
        <v>189</v>
      </c>
      <c r="B98" s="53"/>
      <c r="C98" s="53"/>
      <c r="D98" s="57"/>
      <c r="E98" s="53"/>
      <c r="F98" s="53"/>
      <c r="G98" s="54">
        <f t="shared" si="4"/>
        <v>0</v>
      </c>
      <c r="H98" s="55"/>
    </row>
    <row r="99" spans="1:8" ht="30" customHeight="1">
      <c r="A99" s="50">
        <f t="shared" si="5"/>
        <v>190</v>
      </c>
      <c r="B99" s="53"/>
      <c r="C99" s="53"/>
      <c r="D99" s="57"/>
      <c r="E99" s="53"/>
      <c r="F99" s="53"/>
      <c r="G99" s="54">
        <f t="shared" si="4"/>
        <v>0</v>
      </c>
      <c r="H99" s="55"/>
    </row>
    <row r="100" spans="1:8" ht="30" customHeight="1">
      <c r="A100" s="50">
        <f t="shared" si="5"/>
        <v>191</v>
      </c>
      <c r="B100" s="53"/>
      <c r="C100" s="53"/>
      <c r="D100" s="57"/>
      <c r="E100" s="53"/>
      <c r="F100" s="53"/>
      <c r="G100" s="54">
        <f t="shared" si="4"/>
        <v>0</v>
      </c>
      <c r="H100" s="55"/>
    </row>
    <row r="101" spans="1:8" ht="30" customHeight="1">
      <c r="A101" s="50">
        <f t="shared" si="5"/>
        <v>192</v>
      </c>
      <c r="B101" s="53"/>
      <c r="C101" s="53"/>
      <c r="D101" s="57"/>
      <c r="E101" s="53"/>
      <c r="F101" s="53"/>
      <c r="G101" s="54">
        <f t="shared" si="4"/>
        <v>0</v>
      </c>
      <c r="H101" s="55"/>
    </row>
    <row r="102" spans="1:8" ht="30" customHeight="1">
      <c r="A102" s="50">
        <f t="shared" si="5"/>
        <v>193</v>
      </c>
      <c r="B102" s="53"/>
      <c r="C102" s="53"/>
      <c r="D102" s="57"/>
      <c r="E102" s="53"/>
      <c r="F102" s="53"/>
      <c r="G102" s="54">
        <f t="shared" si="4"/>
        <v>0</v>
      </c>
      <c r="H102" s="55"/>
    </row>
    <row r="103" spans="1:8" ht="30" customHeight="1">
      <c r="A103" s="50">
        <f t="shared" si="5"/>
        <v>194</v>
      </c>
      <c r="B103" s="53"/>
      <c r="C103" s="53"/>
      <c r="D103" s="57"/>
      <c r="E103" s="53"/>
      <c r="F103" s="53"/>
      <c r="G103" s="54">
        <f t="shared" si="4"/>
        <v>0</v>
      </c>
      <c r="H103" s="55"/>
    </row>
    <row r="104" spans="1:8" ht="30" customHeight="1">
      <c r="A104" s="50">
        <f t="shared" si="5"/>
        <v>195</v>
      </c>
      <c r="B104" s="53"/>
      <c r="C104" s="53"/>
      <c r="D104" s="57"/>
      <c r="E104" s="53"/>
      <c r="F104" s="53"/>
      <c r="G104" s="54">
        <f t="shared" si="4"/>
        <v>0</v>
      </c>
      <c r="H104" s="55"/>
    </row>
    <row r="105" spans="1:8" ht="30" customHeight="1">
      <c r="A105" s="50">
        <f t="shared" si="5"/>
        <v>196</v>
      </c>
      <c r="B105" s="53"/>
      <c r="C105" s="53"/>
      <c r="D105" s="57"/>
      <c r="E105" s="53"/>
      <c r="F105" s="53"/>
      <c r="G105" s="54">
        <f t="shared" si="4"/>
        <v>0</v>
      </c>
      <c r="H105" s="55"/>
    </row>
    <row r="106" spans="1:8" ht="30" customHeight="1">
      <c r="A106" s="50">
        <f t="shared" si="5"/>
        <v>197</v>
      </c>
      <c r="B106" s="53"/>
      <c r="C106" s="53"/>
      <c r="D106" s="57"/>
      <c r="E106" s="53"/>
      <c r="F106" s="53"/>
      <c r="G106" s="54">
        <f>IF(F106=0,0,1)</f>
        <v>0</v>
      </c>
      <c r="H106" s="55"/>
    </row>
    <row r="107" spans="1:8" ht="30" customHeight="1">
      <c r="A107" s="50">
        <f t="shared" si="5"/>
        <v>198</v>
      </c>
      <c r="B107" s="53"/>
      <c r="C107" s="53"/>
      <c r="D107" s="57"/>
      <c r="E107" s="53"/>
      <c r="F107" s="53"/>
      <c r="G107" s="54">
        <f>IF(F107=0,0,1)</f>
        <v>0</v>
      </c>
      <c r="H107" s="55"/>
    </row>
    <row r="108" spans="1:8" ht="30" customHeight="1">
      <c r="A108" s="50">
        <f t="shared" si="5"/>
        <v>199</v>
      </c>
      <c r="B108" s="53"/>
      <c r="C108" s="53"/>
      <c r="D108" s="57"/>
      <c r="E108" s="53"/>
      <c r="F108" s="53"/>
      <c r="G108" s="54">
        <f>IF(F108=0,0,1)</f>
        <v>0</v>
      </c>
      <c r="H108" s="55"/>
    </row>
    <row r="109" spans="1:8" ht="30" customHeight="1">
      <c r="A109" s="50">
        <f t="shared" si="5"/>
        <v>200</v>
      </c>
      <c r="B109" s="53"/>
      <c r="C109" s="53"/>
      <c r="D109" s="57"/>
      <c r="E109" s="53"/>
      <c r="F109" s="53"/>
      <c r="G109" s="54">
        <f>IF(F109=0,0,1)</f>
        <v>0</v>
      </c>
      <c r="H109" s="55"/>
    </row>
    <row r="110" spans="1:8" ht="15" customHeight="1">
      <c r="A110" s="58"/>
      <c r="B110" s="59"/>
      <c r="C110" s="60"/>
      <c r="D110" s="61"/>
      <c r="E110" s="60"/>
      <c r="F110" s="62"/>
      <c r="G110" s="63"/>
      <c r="H110" s="55"/>
    </row>
    <row r="111" spans="1:8" ht="15" customHeight="1">
      <c r="A111" s="58"/>
      <c r="B111" s="59"/>
      <c r="C111" s="60"/>
      <c r="D111" s="61"/>
      <c r="E111" s="60"/>
      <c r="F111" s="62"/>
      <c r="G111" s="63"/>
      <c r="H111" s="55"/>
    </row>
    <row r="112" spans="1:8" ht="15" customHeight="1">
      <c r="A112" s="58"/>
      <c r="B112" s="59"/>
      <c r="C112" s="60"/>
      <c r="D112" s="61"/>
      <c r="E112" s="60"/>
      <c r="F112" s="62"/>
      <c r="G112" s="63"/>
      <c r="H112" s="55"/>
    </row>
    <row r="113" spans="1:8" ht="15" customHeight="1">
      <c r="A113" s="58"/>
      <c r="B113" s="59"/>
      <c r="C113" s="60"/>
      <c r="D113" s="61"/>
      <c r="E113" s="60"/>
      <c r="F113" s="62"/>
      <c r="G113" s="63"/>
      <c r="H113" s="55"/>
    </row>
    <row r="114" spans="1:12" ht="12.75">
      <c r="A114" s="64"/>
      <c r="B114" s="65"/>
      <c r="C114" s="66"/>
      <c r="D114" s="67"/>
      <c r="E114" s="66"/>
      <c r="F114" s="68"/>
      <c r="G114" s="69"/>
      <c r="H114" s="70"/>
      <c r="I114" s="64"/>
      <c r="J114" s="71"/>
      <c r="K114" s="72"/>
      <c r="L114" s="72"/>
    </row>
    <row r="115" spans="7:12" ht="12.75">
      <c r="G115" s="73"/>
      <c r="H115" s="70"/>
      <c r="I115" s="64"/>
      <c r="J115" s="71"/>
      <c r="K115" s="72"/>
      <c r="L115" s="72"/>
    </row>
    <row r="116" spans="7:12" ht="12.75">
      <c r="G116" s="74"/>
      <c r="H116" s="70"/>
      <c r="I116" s="64"/>
      <c r="J116" s="71"/>
      <c r="K116" s="72"/>
      <c r="L116" s="72"/>
    </row>
    <row r="117" spans="7:12" ht="12.75">
      <c r="G117" s="74"/>
      <c r="H117" s="70"/>
      <c r="I117" s="64"/>
      <c r="J117" s="71"/>
      <c r="K117" s="72"/>
      <c r="L117" s="72"/>
    </row>
    <row r="118" spans="7:12" ht="12.75">
      <c r="G118" s="35"/>
      <c r="H118" s="70"/>
      <c r="I118" s="64"/>
      <c r="J118" s="71"/>
      <c r="K118" s="72"/>
      <c r="L118" s="72"/>
    </row>
    <row r="119" spans="7:12" ht="15.75" customHeight="1">
      <c r="G119" s="75"/>
      <c r="H119" s="70"/>
      <c r="I119" s="64"/>
      <c r="J119" s="71"/>
      <c r="K119" s="72"/>
      <c r="L119" s="72"/>
    </row>
    <row r="120" spans="7:12" ht="12.75">
      <c r="G120" s="69"/>
      <c r="H120" s="70"/>
      <c r="I120" s="64"/>
      <c r="J120" s="71"/>
      <c r="K120" s="72"/>
      <c r="L120" s="72"/>
    </row>
    <row r="121" spans="7:12" ht="12.75">
      <c r="G121" s="69"/>
      <c r="H121" s="70"/>
      <c r="I121" s="64"/>
      <c r="J121" s="71"/>
      <c r="K121" s="72"/>
      <c r="L121" s="72"/>
    </row>
    <row r="122" spans="7:12" ht="12.75">
      <c r="G122" s="69"/>
      <c r="H122" s="70"/>
      <c r="I122" s="64"/>
      <c r="J122" s="71"/>
      <c r="K122" s="72"/>
      <c r="L122" s="72"/>
    </row>
    <row r="123" spans="7:12" ht="12.75">
      <c r="G123" s="69"/>
      <c r="H123" s="70"/>
      <c r="I123" s="64"/>
      <c r="J123" s="71"/>
      <c r="K123" s="72"/>
      <c r="L123" s="72"/>
    </row>
    <row r="124" spans="7:12" ht="12.75">
      <c r="G124" s="69"/>
      <c r="H124" s="70"/>
      <c r="I124" s="64"/>
      <c r="J124" s="71"/>
      <c r="K124" s="72"/>
      <c r="L124" s="72"/>
    </row>
    <row r="125" spans="7:12" ht="12.75">
      <c r="G125" s="69"/>
      <c r="H125" s="70"/>
      <c r="I125" s="64"/>
      <c r="J125" s="71"/>
      <c r="K125" s="72"/>
      <c r="L125" s="72"/>
    </row>
    <row r="126" spans="7:12" ht="12.75">
      <c r="G126" s="69"/>
      <c r="H126" s="70"/>
      <c r="I126" s="64"/>
      <c r="J126" s="71"/>
      <c r="K126" s="72"/>
      <c r="L126" s="72"/>
    </row>
    <row r="127" spans="7:12" ht="12.75">
      <c r="G127" s="69"/>
      <c r="H127" s="70"/>
      <c r="I127" s="64"/>
      <c r="J127" s="71"/>
      <c r="K127" s="72"/>
      <c r="L127" s="72"/>
    </row>
    <row r="128" spans="7:12" ht="12.75">
      <c r="G128" s="69"/>
      <c r="H128" s="70"/>
      <c r="I128" s="64"/>
      <c r="J128" s="71"/>
      <c r="K128" s="72"/>
      <c r="L128" s="72"/>
    </row>
    <row r="129" spans="7:12" ht="12.75">
      <c r="G129" s="69"/>
      <c r="H129" s="70"/>
      <c r="I129" s="64"/>
      <c r="J129" s="71"/>
      <c r="K129" s="72"/>
      <c r="L129" s="72"/>
    </row>
    <row r="130" spans="7:12" ht="12.75">
      <c r="G130" s="69"/>
      <c r="H130" s="70"/>
      <c r="I130" s="64"/>
      <c r="J130" s="71"/>
      <c r="K130" s="72"/>
      <c r="L130" s="72"/>
    </row>
    <row r="131" spans="7:12" ht="12.75">
      <c r="G131" s="69"/>
      <c r="H131" s="70"/>
      <c r="I131" s="64"/>
      <c r="J131" s="71"/>
      <c r="K131" s="72"/>
      <c r="L131" s="72"/>
    </row>
    <row r="132" spans="7:12" ht="12.75">
      <c r="G132" s="69"/>
      <c r="H132" s="70"/>
      <c r="I132" s="64"/>
      <c r="J132" s="71"/>
      <c r="K132" s="72"/>
      <c r="L132" s="72"/>
    </row>
    <row r="133" spans="7:12" ht="12.75">
      <c r="G133" s="69"/>
      <c r="H133" s="70"/>
      <c r="I133" s="64"/>
      <c r="J133" s="71"/>
      <c r="K133" s="72"/>
      <c r="L133" s="72"/>
    </row>
    <row r="134" spans="7:12" ht="12.75">
      <c r="G134" s="69"/>
      <c r="H134" s="70"/>
      <c r="I134" s="64"/>
      <c r="J134" s="71"/>
      <c r="K134" s="72"/>
      <c r="L134" s="72"/>
    </row>
    <row r="135" spans="7:12" ht="12.75">
      <c r="G135" s="69"/>
      <c r="H135" s="70"/>
      <c r="I135" s="64"/>
      <c r="J135" s="71"/>
      <c r="K135" s="72"/>
      <c r="L135" s="72"/>
    </row>
    <row r="136" spans="7:12" ht="12.75">
      <c r="G136" s="69"/>
      <c r="H136" s="70"/>
      <c r="I136" s="64"/>
      <c r="J136" s="71"/>
      <c r="K136" s="72"/>
      <c r="L136" s="72"/>
    </row>
    <row r="137" spans="7:12" ht="12.75">
      <c r="G137" s="69"/>
      <c r="H137" s="70"/>
      <c r="I137" s="64"/>
      <c r="J137" s="71"/>
      <c r="K137" s="72"/>
      <c r="L137" s="72"/>
    </row>
    <row r="138" spans="7:12" ht="12.75">
      <c r="G138" s="69"/>
      <c r="H138" s="70"/>
      <c r="I138" s="64"/>
      <c r="J138" s="71"/>
      <c r="K138" s="72"/>
      <c r="L138" s="72"/>
    </row>
    <row r="139" spans="7:12" ht="12.75">
      <c r="G139" s="69"/>
      <c r="H139" s="70"/>
      <c r="I139" s="64"/>
      <c r="J139" s="71"/>
      <c r="K139" s="72"/>
      <c r="L139" s="72"/>
    </row>
    <row r="140" spans="7:12" ht="12.75">
      <c r="G140" s="69"/>
      <c r="H140" s="70"/>
      <c r="I140" s="64"/>
      <c r="J140" s="71"/>
      <c r="K140" s="72"/>
      <c r="L140" s="72"/>
    </row>
    <row r="141" spans="7:12" ht="12.75">
      <c r="G141" s="69"/>
      <c r="H141" s="70"/>
      <c r="I141" s="64"/>
      <c r="J141" s="71"/>
      <c r="K141" s="72"/>
      <c r="L141" s="72"/>
    </row>
    <row r="142" spans="7:12" ht="12.75">
      <c r="G142" s="69"/>
      <c r="H142" s="70"/>
      <c r="I142" s="64"/>
      <c r="J142" s="71"/>
      <c r="K142" s="72"/>
      <c r="L142" s="72"/>
    </row>
    <row r="143" spans="7:12" ht="12.75">
      <c r="G143" s="69"/>
      <c r="H143" s="70"/>
      <c r="I143" s="64"/>
      <c r="J143" s="71"/>
      <c r="K143" s="72"/>
      <c r="L143" s="72"/>
    </row>
    <row r="144" spans="7:12" ht="12.75">
      <c r="G144" s="69"/>
      <c r="H144" s="70"/>
      <c r="I144" s="64"/>
      <c r="J144" s="71"/>
      <c r="K144" s="72"/>
      <c r="L144" s="72"/>
    </row>
    <row r="145" spans="7:12" ht="12.75">
      <c r="G145" s="69"/>
      <c r="H145" s="70"/>
      <c r="I145" s="64"/>
      <c r="J145" s="71"/>
      <c r="K145" s="72"/>
      <c r="L145" s="72"/>
    </row>
    <row r="146" spans="7:12" ht="12.75">
      <c r="G146" s="69"/>
      <c r="H146" s="70"/>
      <c r="I146" s="64"/>
      <c r="J146" s="71"/>
      <c r="K146" s="72"/>
      <c r="L146" s="72"/>
    </row>
    <row r="147" spans="7:12" ht="12.75">
      <c r="G147" s="69"/>
      <c r="H147" s="70"/>
      <c r="I147" s="64"/>
      <c r="J147" s="71"/>
      <c r="K147" s="72"/>
      <c r="L147" s="72"/>
    </row>
    <row r="148" spans="7:12" ht="12.75">
      <c r="G148" s="69"/>
      <c r="H148" s="70"/>
      <c r="I148" s="64"/>
      <c r="J148" s="71"/>
      <c r="K148" s="72"/>
      <c r="L148" s="72"/>
    </row>
    <row r="149" spans="7:12" ht="12.75">
      <c r="G149" s="69"/>
      <c r="H149" s="70"/>
      <c r="I149" s="64"/>
      <c r="J149" s="71"/>
      <c r="K149" s="72"/>
      <c r="L149" s="72"/>
    </row>
    <row r="150" spans="7:12" ht="12.75">
      <c r="G150" s="69"/>
      <c r="H150" s="70"/>
      <c r="I150" s="64"/>
      <c r="J150" s="71"/>
      <c r="K150" s="72"/>
      <c r="L150" s="72"/>
    </row>
    <row r="151" spans="7:12" ht="12.75">
      <c r="G151" s="69"/>
      <c r="H151" s="70"/>
      <c r="I151" s="64"/>
      <c r="J151" s="71"/>
      <c r="K151" s="72"/>
      <c r="L151" s="72"/>
    </row>
    <row r="152" spans="7:12" ht="12.75">
      <c r="G152" s="69"/>
      <c r="H152" s="70"/>
      <c r="I152" s="64"/>
      <c r="J152" s="71"/>
      <c r="K152" s="72"/>
      <c r="L152" s="72"/>
    </row>
    <row r="153" spans="7:12" ht="12.75">
      <c r="G153" s="69"/>
      <c r="H153" s="70"/>
      <c r="I153" s="64"/>
      <c r="J153" s="71"/>
      <c r="K153" s="72"/>
      <c r="L153" s="72"/>
    </row>
    <row r="154" spans="7:12" ht="12.75">
      <c r="G154" s="69"/>
      <c r="H154" s="70"/>
      <c r="I154" s="64"/>
      <c r="J154" s="71"/>
      <c r="K154" s="72"/>
      <c r="L154" s="72"/>
    </row>
    <row r="155" spans="7:12" ht="12.75">
      <c r="G155" s="69"/>
      <c r="H155" s="70"/>
      <c r="I155" s="64"/>
      <c r="J155" s="71"/>
      <c r="K155" s="72"/>
      <c r="L155" s="72"/>
    </row>
    <row r="156" spans="7:12" ht="12.75">
      <c r="G156" s="69"/>
      <c r="H156" s="70"/>
      <c r="I156" s="64"/>
      <c r="J156" s="71"/>
      <c r="K156" s="72"/>
      <c r="L156" s="72"/>
    </row>
    <row r="157" spans="7:12" ht="12.75">
      <c r="G157" s="69"/>
      <c r="H157" s="70"/>
      <c r="I157" s="64"/>
      <c r="J157" s="71"/>
      <c r="K157" s="72"/>
      <c r="L157" s="72"/>
    </row>
    <row r="158" spans="7:12" ht="12.75">
      <c r="G158" s="69"/>
      <c r="H158" s="70"/>
      <c r="I158" s="64"/>
      <c r="J158" s="71"/>
      <c r="K158" s="72"/>
      <c r="L158" s="72"/>
    </row>
    <row r="159" spans="7:12" ht="12.75">
      <c r="G159" s="69"/>
      <c r="H159" s="70"/>
      <c r="I159" s="64"/>
      <c r="J159" s="71"/>
      <c r="K159" s="72"/>
      <c r="L159" s="72"/>
    </row>
    <row r="160" spans="7:12" ht="12.75">
      <c r="G160" s="69"/>
      <c r="H160" s="70"/>
      <c r="I160" s="64"/>
      <c r="J160" s="71"/>
      <c r="K160" s="72"/>
      <c r="L160" s="72"/>
    </row>
    <row r="161" spans="7:12" ht="12.75">
      <c r="G161" s="69"/>
      <c r="H161" s="70"/>
      <c r="I161" s="64"/>
      <c r="J161" s="71"/>
      <c r="K161" s="72"/>
      <c r="L161" s="72"/>
    </row>
    <row r="162" spans="7:12" ht="12.75">
      <c r="G162" s="69"/>
      <c r="H162" s="70"/>
      <c r="I162" s="64"/>
      <c r="J162" s="71"/>
      <c r="K162" s="72"/>
      <c r="L162" s="72"/>
    </row>
    <row r="163" spans="7:12" ht="12.75">
      <c r="G163" s="69"/>
      <c r="H163" s="70"/>
      <c r="I163" s="64"/>
      <c r="J163" s="71"/>
      <c r="K163" s="72"/>
      <c r="L163" s="72"/>
    </row>
    <row r="164" spans="7:12" ht="12.75">
      <c r="G164" s="69"/>
      <c r="H164" s="70"/>
      <c r="I164" s="64"/>
      <c r="J164" s="71"/>
      <c r="K164" s="72"/>
      <c r="L164" s="72"/>
    </row>
    <row r="165" spans="7:12" ht="12.75">
      <c r="G165" s="69"/>
      <c r="H165" s="70"/>
      <c r="I165" s="64"/>
      <c r="J165" s="71"/>
      <c r="K165" s="72"/>
      <c r="L165" s="72"/>
    </row>
    <row r="166" spans="7:12" ht="12.75">
      <c r="G166" s="69"/>
      <c r="H166" s="70"/>
      <c r="I166" s="64"/>
      <c r="J166" s="71"/>
      <c r="K166" s="72"/>
      <c r="L166" s="72"/>
    </row>
    <row r="167" spans="7:12" ht="12.75">
      <c r="G167" s="69"/>
      <c r="H167" s="70"/>
      <c r="I167" s="64"/>
      <c r="J167" s="71"/>
      <c r="K167" s="72"/>
      <c r="L167" s="72"/>
    </row>
    <row r="168" spans="7:12" ht="12.75">
      <c r="G168" s="69"/>
      <c r="H168" s="70"/>
      <c r="I168" s="64"/>
      <c r="J168" s="71"/>
      <c r="K168" s="72"/>
      <c r="L168" s="72"/>
    </row>
    <row r="169" spans="7:12" ht="12.75">
      <c r="G169" s="69"/>
      <c r="H169" s="70"/>
      <c r="I169" s="64"/>
      <c r="J169" s="71"/>
      <c r="K169" s="72"/>
      <c r="L169" s="72"/>
    </row>
    <row r="170" spans="7:12" ht="12.75">
      <c r="G170" s="69"/>
      <c r="H170" s="70"/>
      <c r="I170" s="64"/>
      <c r="J170" s="71"/>
      <c r="K170" s="72"/>
      <c r="L170" s="72"/>
    </row>
    <row r="171" spans="7:12" ht="12.75">
      <c r="G171" s="69"/>
      <c r="H171" s="70"/>
      <c r="I171" s="64"/>
      <c r="J171" s="71"/>
      <c r="K171" s="72"/>
      <c r="L171" s="72"/>
    </row>
    <row r="172" spans="7:12" ht="12.75">
      <c r="G172" s="69"/>
      <c r="H172" s="70"/>
      <c r="I172" s="64"/>
      <c r="J172" s="71"/>
      <c r="K172" s="72"/>
      <c r="L172" s="72"/>
    </row>
    <row r="173" spans="7:12" ht="12.75">
      <c r="G173" s="69"/>
      <c r="H173" s="70"/>
      <c r="I173" s="64"/>
      <c r="J173" s="71"/>
      <c r="K173" s="72"/>
      <c r="L173" s="72"/>
    </row>
    <row r="174" spans="7:12" ht="12.75">
      <c r="G174" s="69"/>
      <c r="H174" s="70"/>
      <c r="I174" s="64"/>
      <c r="J174" s="71"/>
      <c r="K174" s="72"/>
      <c r="L174" s="72"/>
    </row>
    <row r="175" spans="7:12" ht="12.75">
      <c r="G175" s="69"/>
      <c r="H175" s="70"/>
      <c r="I175" s="64"/>
      <c r="J175" s="71"/>
      <c r="K175" s="72"/>
      <c r="L175" s="72"/>
    </row>
    <row r="176" spans="7:12" ht="12.75">
      <c r="G176" s="69"/>
      <c r="H176" s="70"/>
      <c r="I176" s="64"/>
      <c r="J176" s="71"/>
      <c r="K176" s="72"/>
      <c r="L176" s="72"/>
    </row>
    <row r="177" spans="7:12" ht="12.75">
      <c r="G177" s="69"/>
      <c r="H177" s="70"/>
      <c r="I177" s="64"/>
      <c r="J177" s="71"/>
      <c r="K177" s="72"/>
      <c r="L177" s="72"/>
    </row>
    <row r="178" spans="7:12" ht="12.75">
      <c r="G178" s="69"/>
      <c r="H178" s="70"/>
      <c r="I178" s="64"/>
      <c r="J178" s="71"/>
      <c r="K178" s="72"/>
      <c r="L178" s="72"/>
    </row>
    <row r="179" spans="7:12" ht="12.75">
      <c r="G179" s="69"/>
      <c r="H179" s="70"/>
      <c r="I179" s="64"/>
      <c r="J179" s="71"/>
      <c r="K179" s="72"/>
      <c r="L179" s="72"/>
    </row>
    <row r="180" spans="7:12" ht="12.75">
      <c r="G180" s="69"/>
      <c r="H180" s="70"/>
      <c r="I180" s="64"/>
      <c r="J180" s="71"/>
      <c r="K180" s="72"/>
      <c r="L180" s="72"/>
    </row>
    <row r="181" spans="7:12" ht="12.75">
      <c r="G181" s="69"/>
      <c r="H181" s="70"/>
      <c r="I181" s="64"/>
      <c r="J181" s="71"/>
      <c r="K181" s="72"/>
      <c r="L181" s="72"/>
    </row>
    <row r="182" spans="7:12" ht="12.75">
      <c r="G182" s="69"/>
      <c r="H182" s="70"/>
      <c r="I182" s="64"/>
      <c r="J182" s="71"/>
      <c r="K182" s="72"/>
      <c r="L182" s="72"/>
    </row>
    <row r="183" spans="7:12" ht="12.75">
      <c r="G183" s="69"/>
      <c r="H183" s="70"/>
      <c r="I183" s="64"/>
      <c r="J183" s="71"/>
      <c r="K183" s="72"/>
      <c r="L183" s="72"/>
    </row>
    <row r="184" spans="7:12" ht="12.75">
      <c r="G184" s="69"/>
      <c r="H184" s="70"/>
      <c r="I184" s="64"/>
      <c r="J184" s="71"/>
      <c r="K184" s="72"/>
      <c r="L184" s="72"/>
    </row>
    <row r="185" spans="7:12" ht="12.75">
      <c r="G185" s="69"/>
      <c r="H185" s="70"/>
      <c r="I185" s="64"/>
      <c r="J185" s="71"/>
      <c r="K185" s="72"/>
      <c r="L185" s="72"/>
    </row>
    <row r="186" spans="7:12" ht="12.75">
      <c r="G186" s="69"/>
      <c r="H186" s="70"/>
      <c r="I186" s="64"/>
      <c r="J186" s="68"/>
      <c r="K186" s="72"/>
      <c r="L186" s="72"/>
    </row>
    <row r="187" spans="7:12" ht="12.75">
      <c r="G187" s="69"/>
      <c r="H187" s="70"/>
      <c r="I187" s="64"/>
      <c r="J187" s="68"/>
      <c r="K187" s="72"/>
      <c r="L187" s="72"/>
    </row>
    <row r="188" spans="7:12" ht="12.75">
      <c r="G188" s="69"/>
      <c r="H188" s="70"/>
      <c r="I188" s="64"/>
      <c r="J188" s="68"/>
      <c r="K188" s="72"/>
      <c r="L188" s="72"/>
    </row>
    <row r="189" spans="7:12" ht="12.75">
      <c r="G189" s="69"/>
      <c r="H189" s="70"/>
      <c r="I189" s="64"/>
      <c r="J189" s="68"/>
      <c r="K189" s="72"/>
      <c r="L189" s="72"/>
    </row>
    <row r="190" spans="7:12" ht="12.75">
      <c r="G190" s="69"/>
      <c r="H190" s="70"/>
      <c r="I190" s="64"/>
      <c r="J190" s="68"/>
      <c r="K190" s="72"/>
      <c r="L190" s="72"/>
    </row>
    <row r="191" spans="7:12" ht="12.75">
      <c r="G191" s="69"/>
      <c r="H191" s="70"/>
      <c r="I191" s="64"/>
      <c r="J191" s="68"/>
      <c r="K191" s="72"/>
      <c r="L191" s="72"/>
    </row>
    <row r="192" spans="7:12" ht="12.75">
      <c r="G192" s="69"/>
      <c r="H192" s="70"/>
      <c r="I192" s="64"/>
      <c r="J192" s="68"/>
      <c r="K192" s="72"/>
      <c r="L192" s="72"/>
    </row>
    <row r="193" spans="7:12" ht="12.75">
      <c r="G193" s="69"/>
      <c r="H193" s="70"/>
      <c r="I193" s="64"/>
      <c r="J193" s="68"/>
      <c r="K193" s="72"/>
      <c r="L193" s="72"/>
    </row>
    <row r="194" spans="7:12" ht="12.75">
      <c r="G194" s="69"/>
      <c r="H194" s="70"/>
      <c r="I194" s="64"/>
      <c r="J194" s="68"/>
      <c r="K194" s="72"/>
      <c r="L194" s="72"/>
    </row>
    <row r="195" spans="7:12" ht="12.75">
      <c r="G195" s="69"/>
      <c r="H195" s="70"/>
      <c r="I195" s="64"/>
      <c r="J195" s="68"/>
      <c r="K195" s="72"/>
      <c r="L195" s="72"/>
    </row>
    <row r="196" spans="7:12" ht="12.75">
      <c r="G196" s="69"/>
      <c r="H196" s="70"/>
      <c r="I196" s="64"/>
      <c r="J196" s="68"/>
      <c r="K196" s="72"/>
      <c r="L196" s="72"/>
    </row>
    <row r="197" spans="7:12" ht="12.75">
      <c r="G197" s="69"/>
      <c r="H197" s="70"/>
      <c r="I197" s="64"/>
      <c r="J197" s="68"/>
      <c r="K197" s="72"/>
      <c r="L197" s="72"/>
    </row>
    <row r="198" spans="7:12" ht="12.75">
      <c r="G198" s="69"/>
      <c r="H198" s="70"/>
      <c r="I198" s="64"/>
      <c r="J198" s="68"/>
      <c r="K198" s="72"/>
      <c r="L198" s="72"/>
    </row>
    <row r="199" spans="7:12" ht="12.75">
      <c r="G199" s="69"/>
      <c r="H199" s="70"/>
      <c r="I199" s="64"/>
      <c r="J199" s="68"/>
      <c r="K199" s="72"/>
      <c r="L199" s="72"/>
    </row>
    <row r="200" spans="7:12" ht="12.75">
      <c r="G200" s="69"/>
      <c r="H200" s="70"/>
      <c r="I200" s="64"/>
      <c r="J200" s="68"/>
      <c r="K200" s="72"/>
      <c r="L200" s="72"/>
    </row>
    <row r="201" spans="7:12" ht="12.75">
      <c r="G201" s="69"/>
      <c r="H201" s="70"/>
      <c r="I201" s="64"/>
      <c r="J201" s="68"/>
      <c r="K201" s="72"/>
      <c r="L201" s="72"/>
    </row>
  </sheetData>
  <sheetProtection selectLockedCells="1" selectUnlockedCells="1"/>
  <mergeCells count="5">
    <mergeCell ref="C1:F1"/>
    <mergeCell ref="C2:F2"/>
    <mergeCell ref="C3:F3"/>
    <mergeCell ref="C4:F4"/>
    <mergeCell ref="A6:F6"/>
  </mergeCells>
  <printOptions horizontalCentered="1" verticalCentered="1"/>
  <pageMargins left="0.2361111111111111" right="0.3541666666666667" top="1.3569444444444445" bottom="0.4326388888888889" header="0.5118055555555555" footer="0.2361111111111111"/>
  <pageSetup fitToHeight="0" fitToWidth="1" horizontalDpi="300" verticalDpi="300" orientation="landscape" paperSize="9"/>
  <headerFooter alignWithMargins="0">
    <oddFooter>&amp;C&amp;A</oddFooter>
  </headerFooter>
  <rowBreaks count="1" manualBreakCount="1">
    <brk id="11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L130"/>
  <sheetViews>
    <sheetView zoomScalePageLayoutView="0" workbookViewId="0" topLeftCell="A3">
      <selection activeCell="D18" sqref="D18"/>
    </sheetView>
  </sheetViews>
  <sheetFormatPr defaultColWidth="17.00390625" defaultRowHeight="12.75"/>
  <cols>
    <col min="1" max="1" width="7.7109375" style="24" customWidth="1"/>
    <col min="2" max="2" width="26.28125" style="25" customWidth="1"/>
    <col min="3" max="3" width="27.421875" style="26" customWidth="1"/>
    <col min="4" max="4" width="11.28125" style="27" customWidth="1"/>
    <col min="5" max="5" width="27.421875" style="26" customWidth="1"/>
    <col min="6" max="6" width="27.421875" style="28" customWidth="1"/>
    <col min="7" max="7" width="0" style="29" hidden="1" customWidth="1"/>
    <col min="8" max="8" width="2.7109375" style="30" customWidth="1"/>
    <col min="9" max="9" width="12.8515625" style="24" customWidth="1"/>
    <col min="10" max="10" width="11.140625" style="28" customWidth="1"/>
    <col min="11" max="11" width="28.7109375" style="26" customWidth="1"/>
    <col min="12" max="12" width="25.57421875" style="26" customWidth="1"/>
    <col min="13" max="16384" width="17.00390625" style="26" customWidth="1"/>
  </cols>
  <sheetData>
    <row r="1" spans="1:7" ht="12.75">
      <c r="A1" s="31"/>
      <c r="B1" s="32" t="s">
        <v>37</v>
      </c>
      <c r="C1" s="145"/>
      <c r="D1" s="145"/>
      <c r="E1" s="145"/>
      <c r="F1" s="145"/>
      <c r="G1" s="34"/>
    </row>
    <row r="2" spans="1:7" ht="12.75">
      <c r="A2" s="33"/>
      <c r="B2" s="32" t="s">
        <v>38</v>
      </c>
      <c r="C2" s="146"/>
      <c r="D2" s="146"/>
      <c r="E2" s="146"/>
      <c r="F2" s="146"/>
      <c r="G2" s="35"/>
    </row>
    <row r="3" spans="1:7" ht="12.75">
      <c r="A3" s="31"/>
      <c r="B3" s="32" t="s">
        <v>39</v>
      </c>
      <c r="C3" s="147"/>
      <c r="D3" s="147"/>
      <c r="E3" s="147"/>
      <c r="F3" s="147"/>
      <c r="G3" s="35"/>
    </row>
    <row r="4" spans="1:7" ht="12.75" customHeight="1">
      <c r="A4" s="31"/>
      <c r="B4" s="36" t="s">
        <v>40</v>
      </c>
      <c r="C4" s="148" t="s">
        <v>41</v>
      </c>
      <c r="D4" s="148"/>
      <c r="E4" s="148"/>
      <c r="F4" s="148"/>
      <c r="G4" s="35"/>
    </row>
    <row r="5" spans="1:7" ht="12.75" customHeight="1">
      <c r="A5" s="31"/>
      <c r="B5" s="36"/>
      <c r="C5" s="38"/>
      <c r="D5" s="39"/>
      <c r="E5" s="38"/>
      <c r="F5" s="37"/>
      <c r="G5" s="35"/>
    </row>
    <row r="6" spans="1:7" ht="12.75" customHeight="1">
      <c r="A6" s="149" t="s">
        <v>84</v>
      </c>
      <c r="B6" s="149"/>
      <c r="C6" s="149"/>
      <c r="D6" s="149"/>
      <c r="E6" s="149"/>
      <c r="F6" s="149"/>
      <c r="G6" s="40"/>
    </row>
    <row r="7" spans="1:10" s="46" customFormat="1" ht="12.75" customHeight="1">
      <c r="A7" s="41"/>
      <c r="B7" s="41"/>
      <c r="C7" s="41"/>
      <c r="D7" s="42"/>
      <c r="E7" s="41"/>
      <c r="F7" s="41"/>
      <c r="G7" s="34"/>
      <c r="H7" s="43"/>
      <c r="I7" s="44"/>
      <c r="J7" s="45"/>
    </row>
    <row r="8" spans="1:10" s="46" customFormat="1" ht="12.75" customHeight="1">
      <c r="A8" s="41"/>
      <c r="B8" s="41"/>
      <c r="C8" s="41"/>
      <c r="D8" s="42"/>
      <c r="E8" s="41"/>
      <c r="F8" s="41"/>
      <c r="G8" s="47">
        <f>SUM(G10:G40)</f>
        <v>5</v>
      </c>
      <c r="H8" s="43"/>
      <c r="I8" s="44"/>
      <c r="J8" s="45"/>
    </row>
    <row r="9" spans="1:10" s="46" customFormat="1" ht="30" customHeight="1">
      <c r="A9" s="48" t="s">
        <v>43</v>
      </c>
      <c r="B9" s="48" t="s">
        <v>44</v>
      </c>
      <c r="C9" s="48" t="s">
        <v>4</v>
      </c>
      <c r="D9" s="49" t="s">
        <v>45</v>
      </c>
      <c r="E9" s="48" t="s">
        <v>46</v>
      </c>
      <c r="F9" s="48" t="s">
        <v>47</v>
      </c>
      <c r="G9" s="35" t="s">
        <v>48</v>
      </c>
      <c r="H9" s="43"/>
      <c r="I9" s="44"/>
      <c r="J9" s="45"/>
    </row>
    <row r="10" spans="1:8" s="56" customFormat="1" ht="30" customHeight="1">
      <c r="A10" s="50">
        <v>101</v>
      </c>
      <c r="B10" s="51" t="s">
        <v>85</v>
      </c>
      <c r="C10" s="51" t="s">
        <v>5</v>
      </c>
      <c r="D10" s="52">
        <v>28</v>
      </c>
      <c r="E10" s="53" t="s">
        <v>51</v>
      </c>
      <c r="F10" s="77"/>
      <c r="G10" s="54">
        <f aca="true" t="shared" si="0" ref="G10:G43">IF(F10=0,0,1)</f>
        <v>0</v>
      </c>
      <c r="H10" s="76"/>
    </row>
    <row r="11" spans="1:8" s="56" customFormat="1" ht="30" customHeight="1">
      <c r="A11" s="50">
        <f aca="true" t="shared" si="1" ref="A11:A43">IF(A10=0,0,A10+1)</f>
        <v>102</v>
      </c>
      <c r="B11" s="51" t="s">
        <v>86</v>
      </c>
      <c r="C11" s="51" t="s">
        <v>5</v>
      </c>
      <c r="D11" s="52">
        <v>28</v>
      </c>
      <c r="E11" s="53" t="s">
        <v>51</v>
      </c>
      <c r="F11" s="53"/>
      <c r="G11" s="54">
        <f t="shared" si="0"/>
        <v>0</v>
      </c>
      <c r="H11" s="55"/>
    </row>
    <row r="12" spans="1:8" s="56" customFormat="1" ht="30" customHeight="1">
      <c r="A12" s="50">
        <f t="shared" si="1"/>
        <v>103</v>
      </c>
      <c r="B12" s="51" t="s">
        <v>87</v>
      </c>
      <c r="C12" s="51" t="s">
        <v>5</v>
      </c>
      <c r="D12" s="52">
        <v>28</v>
      </c>
      <c r="E12" s="53" t="s">
        <v>51</v>
      </c>
      <c r="F12" s="53"/>
      <c r="G12" s="54">
        <f t="shared" si="0"/>
        <v>0</v>
      </c>
      <c r="H12" s="55"/>
    </row>
    <row r="13" spans="1:8" s="56" customFormat="1" ht="30" customHeight="1">
      <c r="A13" s="50">
        <f t="shared" si="1"/>
        <v>104</v>
      </c>
      <c r="B13" s="51" t="s">
        <v>88</v>
      </c>
      <c r="C13" s="51" t="s">
        <v>5</v>
      </c>
      <c r="D13" s="52">
        <v>28</v>
      </c>
      <c r="E13" s="53" t="s">
        <v>51</v>
      </c>
      <c r="F13" s="53"/>
      <c r="G13" s="54">
        <f t="shared" si="0"/>
        <v>0</v>
      </c>
      <c r="H13" s="55"/>
    </row>
    <row r="14" spans="1:8" s="56" customFormat="1" ht="30" customHeight="1">
      <c r="A14" s="50">
        <f t="shared" si="1"/>
        <v>105</v>
      </c>
      <c r="B14" s="51" t="s">
        <v>89</v>
      </c>
      <c r="C14" s="51" t="s">
        <v>5</v>
      </c>
      <c r="D14" s="52">
        <v>28</v>
      </c>
      <c r="E14" s="53" t="s">
        <v>51</v>
      </c>
      <c r="F14" s="53"/>
      <c r="G14" s="54">
        <f t="shared" si="0"/>
        <v>0</v>
      </c>
      <c r="H14" s="55"/>
    </row>
    <row r="15" spans="1:8" s="56" customFormat="1" ht="30" customHeight="1">
      <c r="A15" s="50">
        <f t="shared" si="1"/>
        <v>106</v>
      </c>
      <c r="B15" s="51" t="s">
        <v>90</v>
      </c>
      <c r="C15" s="51" t="s">
        <v>5</v>
      </c>
      <c r="D15" s="52">
        <v>28</v>
      </c>
      <c r="E15" s="53" t="s">
        <v>51</v>
      </c>
      <c r="F15" s="53"/>
      <c r="G15" s="54">
        <f t="shared" si="0"/>
        <v>0</v>
      </c>
      <c r="H15" s="55"/>
    </row>
    <row r="16" spans="1:8" s="56" customFormat="1" ht="30" customHeight="1">
      <c r="A16" s="50">
        <f t="shared" si="1"/>
        <v>107</v>
      </c>
      <c r="B16" s="51" t="s">
        <v>91</v>
      </c>
      <c r="C16" s="51" t="s">
        <v>5</v>
      </c>
      <c r="D16" s="52">
        <v>28</v>
      </c>
      <c r="E16" s="53" t="s">
        <v>51</v>
      </c>
      <c r="F16" s="53"/>
      <c r="G16" s="54">
        <f t="shared" si="0"/>
        <v>0</v>
      </c>
      <c r="H16" s="55"/>
    </row>
    <row r="17" spans="1:8" s="56" customFormat="1" ht="30" customHeight="1">
      <c r="A17" s="50">
        <f t="shared" si="1"/>
        <v>108</v>
      </c>
      <c r="B17" s="51" t="s">
        <v>92</v>
      </c>
      <c r="C17" s="51" t="s">
        <v>93</v>
      </c>
      <c r="D17" s="52">
        <v>45</v>
      </c>
      <c r="E17" s="53" t="s">
        <v>94</v>
      </c>
      <c r="F17" s="53"/>
      <c r="G17" s="54">
        <f t="shared" si="0"/>
        <v>0</v>
      </c>
      <c r="H17" s="55"/>
    </row>
    <row r="18" spans="1:8" s="56" customFormat="1" ht="30" customHeight="1">
      <c r="A18" s="50">
        <f t="shared" si="1"/>
        <v>109</v>
      </c>
      <c r="B18" s="51" t="s">
        <v>95</v>
      </c>
      <c r="C18" s="51" t="s">
        <v>93</v>
      </c>
      <c r="D18" s="52">
        <v>45</v>
      </c>
      <c r="E18" s="53" t="s">
        <v>94</v>
      </c>
      <c r="F18" s="53"/>
      <c r="G18" s="54">
        <f t="shared" si="0"/>
        <v>0</v>
      </c>
      <c r="H18" s="55"/>
    </row>
    <row r="19" spans="1:8" s="56" customFormat="1" ht="30" customHeight="1">
      <c r="A19" s="50">
        <f t="shared" si="1"/>
        <v>110</v>
      </c>
      <c r="B19" s="51" t="s">
        <v>96</v>
      </c>
      <c r="C19" s="51" t="s">
        <v>93</v>
      </c>
      <c r="D19" s="52">
        <v>45</v>
      </c>
      <c r="E19" s="53" t="s">
        <v>94</v>
      </c>
      <c r="F19" s="53"/>
      <c r="G19" s="54">
        <f t="shared" si="0"/>
        <v>0</v>
      </c>
      <c r="H19" s="55"/>
    </row>
    <row r="20" spans="1:8" s="56" customFormat="1" ht="30" customHeight="1">
      <c r="A20" s="50">
        <f t="shared" si="1"/>
        <v>111</v>
      </c>
      <c r="B20" s="51" t="s">
        <v>97</v>
      </c>
      <c r="C20" s="51" t="s">
        <v>93</v>
      </c>
      <c r="D20" s="52">
        <v>45</v>
      </c>
      <c r="E20" s="53" t="s">
        <v>94</v>
      </c>
      <c r="F20" s="53"/>
      <c r="G20" s="54">
        <f t="shared" si="0"/>
        <v>0</v>
      </c>
      <c r="H20" s="55"/>
    </row>
    <row r="21" spans="1:8" s="56" customFormat="1" ht="30" customHeight="1">
      <c r="A21" s="50">
        <f t="shared" si="1"/>
        <v>112</v>
      </c>
      <c r="B21" s="51" t="s">
        <v>98</v>
      </c>
      <c r="C21" s="51" t="s">
        <v>93</v>
      </c>
      <c r="D21" s="52">
        <v>45</v>
      </c>
      <c r="E21" s="53" t="s">
        <v>94</v>
      </c>
      <c r="F21" s="53"/>
      <c r="G21" s="54">
        <f t="shared" si="0"/>
        <v>0</v>
      </c>
      <c r="H21" s="55"/>
    </row>
    <row r="22" spans="1:8" s="56" customFormat="1" ht="30" customHeight="1">
      <c r="A22" s="50">
        <f t="shared" si="1"/>
        <v>113</v>
      </c>
      <c r="B22" s="51" t="s">
        <v>99</v>
      </c>
      <c r="C22" s="51" t="s">
        <v>100</v>
      </c>
      <c r="D22" s="52">
        <v>28</v>
      </c>
      <c r="E22" s="53" t="s">
        <v>101</v>
      </c>
      <c r="F22" s="53"/>
      <c r="G22" s="54">
        <f t="shared" si="0"/>
        <v>0</v>
      </c>
      <c r="H22" s="55"/>
    </row>
    <row r="23" spans="1:8" s="56" customFormat="1" ht="30" customHeight="1">
      <c r="A23" s="50">
        <f t="shared" si="1"/>
        <v>114</v>
      </c>
      <c r="B23" s="51" t="s">
        <v>102</v>
      </c>
      <c r="C23" s="51" t="s">
        <v>103</v>
      </c>
      <c r="D23" s="52">
        <v>78</v>
      </c>
      <c r="E23" s="53" t="s">
        <v>104</v>
      </c>
      <c r="F23" s="53"/>
      <c r="G23" s="54">
        <f t="shared" si="0"/>
        <v>0</v>
      </c>
      <c r="H23" s="55"/>
    </row>
    <row r="24" spans="1:8" s="56" customFormat="1" ht="30" customHeight="1">
      <c r="A24" s="50">
        <f t="shared" si="1"/>
        <v>115</v>
      </c>
      <c r="B24" s="51" t="s">
        <v>105</v>
      </c>
      <c r="C24" s="51" t="s">
        <v>63</v>
      </c>
      <c r="D24" s="52">
        <v>28</v>
      </c>
      <c r="E24" s="53" t="s">
        <v>51</v>
      </c>
      <c r="F24" s="53"/>
      <c r="G24" s="54">
        <f t="shared" si="0"/>
        <v>0</v>
      </c>
      <c r="H24" s="55"/>
    </row>
    <row r="25" spans="1:8" s="56" customFormat="1" ht="30" customHeight="1">
      <c r="A25" s="50">
        <f t="shared" si="1"/>
        <v>116</v>
      </c>
      <c r="B25" s="51" t="s">
        <v>106</v>
      </c>
      <c r="C25" s="51" t="s">
        <v>63</v>
      </c>
      <c r="D25" s="52">
        <v>28</v>
      </c>
      <c r="E25" s="53" t="s">
        <v>51</v>
      </c>
      <c r="F25" s="53"/>
      <c r="G25" s="54">
        <f t="shared" si="0"/>
        <v>0</v>
      </c>
      <c r="H25" s="55"/>
    </row>
    <row r="26" spans="1:8" s="56" customFormat="1" ht="30" customHeight="1">
      <c r="A26" s="50">
        <f t="shared" si="1"/>
        <v>117</v>
      </c>
      <c r="B26" s="51" t="s">
        <v>107</v>
      </c>
      <c r="C26" s="51" t="s">
        <v>63</v>
      </c>
      <c r="D26" s="52">
        <v>28</v>
      </c>
      <c r="E26" s="53" t="s">
        <v>51</v>
      </c>
      <c r="F26" s="53"/>
      <c r="G26" s="54">
        <f t="shared" si="0"/>
        <v>0</v>
      </c>
      <c r="H26" s="55"/>
    </row>
    <row r="27" spans="1:8" s="56" customFormat="1" ht="30" customHeight="1">
      <c r="A27" s="50">
        <f t="shared" si="1"/>
        <v>118</v>
      </c>
      <c r="B27" s="51" t="s">
        <v>108</v>
      </c>
      <c r="C27" s="51" t="s">
        <v>5</v>
      </c>
      <c r="D27" s="52">
        <v>28</v>
      </c>
      <c r="E27" s="53" t="s">
        <v>51</v>
      </c>
      <c r="F27" s="53"/>
      <c r="G27" s="54">
        <f t="shared" si="0"/>
        <v>0</v>
      </c>
      <c r="H27" s="55"/>
    </row>
    <row r="28" spans="1:8" s="56" customFormat="1" ht="30" customHeight="1">
      <c r="A28" s="50">
        <f t="shared" si="1"/>
        <v>119</v>
      </c>
      <c r="B28" s="51" t="s">
        <v>109</v>
      </c>
      <c r="C28" s="51" t="s">
        <v>110</v>
      </c>
      <c r="D28" s="52">
        <v>28</v>
      </c>
      <c r="E28" s="53" t="s">
        <v>111</v>
      </c>
      <c r="F28" s="53"/>
      <c r="G28" s="54">
        <f t="shared" si="0"/>
        <v>0</v>
      </c>
      <c r="H28" s="55"/>
    </row>
    <row r="29" spans="1:8" s="56" customFormat="1" ht="30" customHeight="1">
      <c r="A29" s="50">
        <f t="shared" si="1"/>
        <v>120</v>
      </c>
      <c r="B29" s="51" t="s">
        <v>112</v>
      </c>
      <c r="C29" s="51" t="s">
        <v>5</v>
      </c>
      <c r="D29" s="52">
        <v>28</v>
      </c>
      <c r="E29" s="53" t="s">
        <v>113</v>
      </c>
      <c r="F29" s="53"/>
      <c r="G29" s="54">
        <f t="shared" si="0"/>
        <v>0</v>
      </c>
      <c r="H29" s="55"/>
    </row>
    <row r="30" spans="1:8" s="56" customFormat="1" ht="30" customHeight="1">
      <c r="A30" s="50">
        <f t="shared" si="1"/>
        <v>121</v>
      </c>
      <c r="B30" s="51" t="s">
        <v>114</v>
      </c>
      <c r="C30" s="51" t="s">
        <v>55</v>
      </c>
      <c r="D30" s="52">
        <v>28</v>
      </c>
      <c r="E30" s="53" t="s">
        <v>115</v>
      </c>
      <c r="F30" s="53"/>
      <c r="G30" s="54">
        <f t="shared" si="0"/>
        <v>0</v>
      </c>
      <c r="H30" s="55"/>
    </row>
    <row r="31" spans="1:8" s="56" customFormat="1" ht="30" customHeight="1">
      <c r="A31" s="50">
        <f t="shared" si="1"/>
        <v>122</v>
      </c>
      <c r="B31" s="51" t="s">
        <v>116</v>
      </c>
      <c r="C31" s="51" t="s">
        <v>117</v>
      </c>
      <c r="D31" s="52">
        <v>91</v>
      </c>
      <c r="E31" s="53" t="s">
        <v>51</v>
      </c>
      <c r="F31" s="53"/>
      <c r="G31" s="54">
        <f t="shared" si="0"/>
        <v>0</v>
      </c>
      <c r="H31" s="55"/>
    </row>
    <row r="32" spans="1:8" s="56" customFormat="1" ht="30" customHeight="1">
      <c r="A32" s="50">
        <f t="shared" si="1"/>
        <v>123</v>
      </c>
      <c r="B32" s="51" t="s">
        <v>118</v>
      </c>
      <c r="C32" s="51" t="s">
        <v>119</v>
      </c>
      <c r="D32" s="52">
        <v>91</v>
      </c>
      <c r="E32" s="53" t="s">
        <v>51</v>
      </c>
      <c r="F32" s="53"/>
      <c r="G32" s="54">
        <f t="shared" si="0"/>
        <v>0</v>
      </c>
      <c r="H32" s="55"/>
    </row>
    <row r="33" spans="1:8" s="56" customFormat="1" ht="30" customHeight="1">
      <c r="A33" s="50">
        <f t="shared" si="1"/>
        <v>124</v>
      </c>
      <c r="B33" s="51" t="s">
        <v>120</v>
      </c>
      <c r="C33" s="51" t="s">
        <v>61</v>
      </c>
      <c r="D33" s="52">
        <v>28</v>
      </c>
      <c r="E33" s="53" t="s">
        <v>51</v>
      </c>
      <c r="F33" s="53"/>
      <c r="G33" s="54">
        <f t="shared" si="0"/>
        <v>0</v>
      </c>
      <c r="H33" s="55"/>
    </row>
    <row r="34" spans="1:8" s="56" customFormat="1" ht="30" customHeight="1">
      <c r="A34" s="50">
        <f t="shared" si="1"/>
        <v>125</v>
      </c>
      <c r="B34" s="51" t="s">
        <v>121</v>
      </c>
      <c r="C34" s="51" t="s">
        <v>122</v>
      </c>
      <c r="D34" s="52">
        <v>91</v>
      </c>
      <c r="E34" s="53" t="s">
        <v>104</v>
      </c>
      <c r="F34" s="53"/>
      <c r="G34" s="54">
        <f t="shared" si="0"/>
        <v>0</v>
      </c>
      <c r="H34" s="55"/>
    </row>
    <row r="35" spans="1:8" s="56" customFormat="1" ht="30" customHeight="1">
      <c r="A35" s="50">
        <f t="shared" si="1"/>
        <v>126</v>
      </c>
      <c r="B35" s="51" t="s">
        <v>123</v>
      </c>
      <c r="C35" s="51" t="s">
        <v>82</v>
      </c>
      <c r="D35" s="52">
        <v>45</v>
      </c>
      <c r="E35" s="53" t="s">
        <v>94</v>
      </c>
      <c r="F35" s="53"/>
      <c r="G35" s="54">
        <f t="shared" si="0"/>
        <v>0</v>
      </c>
      <c r="H35" s="55"/>
    </row>
    <row r="36" spans="1:8" s="56" customFormat="1" ht="30" customHeight="1">
      <c r="A36" s="50">
        <f t="shared" si="1"/>
        <v>127</v>
      </c>
      <c r="B36" s="51" t="s">
        <v>124</v>
      </c>
      <c r="C36" s="51" t="s">
        <v>125</v>
      </c>
      <c r="D36" s="52">
        <v>45</v>
      </c>
      <c r="E36" s="53" t="s">
        <v>51</v>
      </c>
      <c r="F36" s="53" t="s">
        <v>126</v>
      </c>
      <c r="G36" s="54">
        <f t="shared" si="0"/>
        <v>1</v>
      </c>
      <c r="H36" s="55"/>
    </row>
    <row r="37" spans="1:8" s="56" customFormat="1" ht="30" customHeight="1">
      <c r="A37" s="50">
        <f t="shared" si="1"/>
        <v>128</v>
      </c>
      <c r="B37" s="51" t="s">
        <v>127</v>
      </c>
      <c r="C37" s="51" t="s">
        <v>82</v>
      </c>
      <c r="D37" s="52">
        <v>45</v>
      </c>
      <c r="E37" s="53" t="s">
        <v>51</v>
      </c>
      <c r="F37" s="53" t="s">
        <v>128</v>
      </c>
      <c r="G37" s="54">
        <f t="shared" si="0"/>
        <v>1</v>
      </c>
      <c r="H37" s="55"/>
    </row>
    <row r="38" spans="1:8" s="56" customFormat="1" ht="30" customHeight="1">
      <c r="A38" s="50">
        <f t="shared" si="1"/>
        <v>129</v>
      </c>
      <c r="B38" s="51" t="s">
        <v>129</v>
      </c>
      <c r="C38" s="51" t="s">
        <v>130</v>
      </c>
      <c r="D38" s="52">
        <v>28</v>
      </c>
      <c r="E38" s="53" t="s">
        <v>51</v>
      </c>
      <c r="F38" s="53" t="s">
        <v>126</v>
      </c>
      <c r="G38" s="54">
        <f t="shared" si="0"/>
        <v>1</v>
      </c>
      <c r="H38" s="55"/>
    </row>
    <row r="39" spans="1:8" s="56" customFormat="1" ht="30" customHeight="1">
      <c r="A39" s="50">
        <f t="shared" si="1"/>
        <v>130</v>
      </c>
      <c r="B39" s="51" t="s">
        <v>131</v>
      </c>
      <c r="C39" s="51" t="s">
        <v>132</v>
      </c>
      <c r="D39" s="52">
        <v>45</v>
      </c>
      <c r="E39" s="53" t="s">
        <v>69</v>
      </c>
      <c r="F39" s="53" t="s">
        <v>70</v>
      </c>
      <c r="G39" s="54">
        <f t="shared" si="0"/>
        <v>1</v>
      </c>
      <c r="H39" s="55"/>
    </row>
    <row r="40" spans="1:8" s="56" customFormat="1" ht="30" customHeight="1">
      <c r="A40" s="50">
        <f t="shared" si="1"/>
        <v>131</v>
      </c>
      <c r="B40" s="51" t="s">
        <v>133</v>
      </c>
      <c r="C40" s="51" t="s">
        <v>134</v>
      </c>
      <c r="D40" s="52">
        <v>13</v>
      </c>
      <c r="E40" s="53" t="s">
        <v>51</v>
      </c>
      <c r="F40" s="53" t="s">
        <v>126</v>
      </c>
      <c r="G40" s="54">
        <f t="shared" si="0"/>
        <v>1</v>
      </c>
      <c r="H40" s="55"/>
    </row>
    <row r="41" spans="1:8" s="56" customFormat="1" ht="30" customHeight="1">
      <c r="A41" s="50">
        <f t="shared" si="1"/>
        <v>132</v>
      </c>
      <c r="B41" s="51" t="s">
        <v>135</v>
      </c>
      <c r="C41" s="51" t="s">
        <v>135</v>
      </c>
      <c r="D41" s="52" t="s">
        <v>135</v>
      </c>
      <c r="E41" s="53" t="s">
        <v>135</v>
      </c>
      <c r="F41" s="53" t="s">
        <v>135</v>
      </c>
      <c r="G41" s="54">
        <f t="shared" si="0"/>
        <v>1</v>
      </c>
      <c r="H41" s="55"/>
    </row>
    <row r="42" spans="1:8" s="56" customFormat="1" ht="30" customHeight="1">
      <c r="A42" s="50">
        <f t="shared" si="1"/>
        <v>133</v>
      </c>
      <c r="B42" s="51" t="s">
        <v>135</v>
      </c>
      <c r="C42" s="51" t="s">
        <v>135</v>
      </c>
      <c r="D42" s="52" t="s">
        <v>135</v>
      </c>
      <c r="E42" s="53" t="s">
        <v>135</v>
      </c>
      <c r="F42" s="53" t="s">
        <v>135</v>
      </c>
      <c r="G42" s="54">
        <f t="shared" si="0"/>
        <v>1</v>
      </c>
      <c r="H42" s="55"/>
    </row>
    <row r="43" spans="1:8" s="56" customFormat="1" ht="30" customHeight="1">
      <c r="A43" s="50">
        <f t="shared" si="1"/>
        <v>134</v>
      </c>
      <c r="B43" s="51" t="s">
        <v>135</v>
      </c>
      <c r="C43" s="51" t="s">
        <v>135</v>
      </c>
      <c r="D43" s="52" t="s">
        <v>135</v>
      </c>
      <c r="E43" s="53" t="s">
        <v>135</v>
      </c>
      <c r="F43" s="53" t="s">
        <v>135</v>
      </c>
      <c r="G43" s="54">
        <f t="shared" si="0"/>
        <v>1</v>
      </c>
      <c r="H43" s="55"/>
    </row>
    <row r="44" spans="7:12" ht="12.75">
      <c r="G44" s="73"/>
      <c r="H44" s="70"/>
      <c r="I44" s="64"/>
      <c r="J44" s="71"/>
      <c r="K44" s="72"/>
      <c r="L44" s="72"/>
    </row>
    <row r="45" spans="7:12" ht="12.75">
      <c r="G45" s="74"/>
      <c r="H45" s="70"/>
      <c r="I45" s="64"/>
      <c r="J45" s="71"/>
      <c r="K45" s="72"/>
      <c r="L45" s="72"/>
    </row>
    <row r="46" spans="7:12" ht="12.75">
      <c r="G46" s="74"/>
      <c r="H46" s="70"/>
      <c r="I46" s="64"/>
      <c r="J46" s="71"/>
      <c r="K46" s="72"/>
      <c r="L46" s="72"/>
    </row>
    <row r="47" spans="7:12" ht="12.75">
      <c r="G47" s="35"/>
      <c r="H47" s="70"/>
      <c r="I47" s="64"/>
      <c r="J47" s="71"/>
      <c r="K47" s="72"/>
      <c r="L47" s="72"/>
    </row>
    <row r="48" spans="7:12" ht="15.75" customHeight="1">
      <c r="G48" s="75"/>
      <c r="H48" s="70"/>
      <c r="I48" s="64"/>
      <c r="J48" s="71"/>
      <c r="K48" s="72"/>
      <c r="L48" s="72"/>
    </row>
    <row r="49" spans="7:12" ht="12.75">
      <c r="G49" s="69"/>
      <c r="H49" s="70"/>
      <c r="I49" s="64"/>
      <c r="J49" s="71"/>
      <c r="K49" s="72"/>
      <c r="L49" s="72"/>
    </row>
    <row r="50" spans="7:12" ht="12.75">
      <c r="G50" s="69"/>
      <c r="H50" s="70"/>
      <c r="I50" s="64"/>
      <c r="J50" s="71"/>
      <c r="K50" s="72"/>
      <c r="L50" s="72"/>
    </row>
    <row r="51" spans="7:12" ht="12.75">
      <c r="G51" s="69"/>
      <c r="H51" s="70"/>
      <c r="I51" s="64"/>
      <c r="J51" s="71"/>
      <c r="K51" s="72"/>
      <c r="L51" s="72"/>
    </row>
    <row r="52" spans="7:12" ht="12.75">
      <c r="G52" s="69"/>
      <c r="H52" s="70"/>
      <c r="I52" s="64"/>
      <c r="J52" s="71"/>
      <c r="K52" s="72"/>
      <c r="L52" s="72"/>
    </row>
    <row r="53" spans="7:12" ht="12.75">
      <c r="G53" s="69"/>
      <c r="H53" s="70"/>
      <c r="I53" s="64"/>
      <c r="J53" s="71"/>
      <c r="K53" s="72"/>
      <c r="L53" s="72"/>
    </row>
    <row r="54" spans="7:12" ht="12.75">
      <c r="G54" s="69"/>
      <c r="H54" s="70"/>
      <c r="I54" s="64"/>
      <c r="J54" s="71"/>
      <c r="K54" s="72"/>
      <c r="L54" s="72"/>
    </row>
    <row r="55" spans="7:12" ht="12.75">
      <c r="G55" s="69"/>
      <c r="H55" s="70"/>
      <c r="I55" s="64"/>
      <c r="J55" s="71"/>
      <c r="K55" s="72"/>
      <c r="L55" s="72"/>
    </row>
    <row r="56" spans="7:12" ht="12.75">
      <c r="G56" s="69"/>
      <c r="H56" s="70"/>
      <c r="I56" s="64"/>
      <c r="J56" s="71"/>
      <c r="K56" s="72"/>
      <c r="L56" s="72"/>
    </row>
    <row r="57" spans="7:12" ht="12.75">
      <c r="G57" s="69"/>
      <c r="H57" s="70"/>
      <c r="I57" s="64"/>
      <c r="J57" s="71"/>
      <c r="K57" s="72"/>
      <c r="L57" s="72"/>
    </row>
    <row r="58" spans="7:12" ht="12.75">
      <c r="G58" s="69"/>
      <c r="H58" s="70"/>
      <c r="I58" s="64"/>
      <c r="J58" s="71"/>
      <c r="K58" s="72"/>
      <c r="L58" s="72"/>
    </row>
    <row r="59" spans="7:12" ht="12.75">
      <c r="G59" s="69"/>
      <c r="H59" s="70"/>
      <c r="I59" s="64"/>
      <c r="J59" s="71"/>
      <c r="K59" s="72"/>
      <c r="L59" s="72"/>
    </row>
    <row r="60" spans="7:12" ht="12.75">
      <c r="G60" s="69"/>
      <c r="H60" s="70"/>
      <c r="I60" s="64"/>
      <c r="J60" s="71"/>
      <c r="K60" s="72"/>
      <c r="L60" s="72"/>
    </row>
    <row r="61" spans="7:12" ht="12.75">
      <c r="G61" s="69"/>
      <c r="H61" s="70"/>
      <c r="I61" s="64"/>
      <c r="J61" s="71"/>
      <c r="K61" s="72"/>
      <c r="L61" s="72"/>
    </row>
    <row r="62" spans="7:12" ht="12.75">
      <c r="G62" s="69"/>
      <c r="H62" s="70"/>
      <c r="I62" s="64"/>
      <c r="J62" s="71"/>
      <c r="K62" s="72"/>
      <c r="L62" s="72"/>
    </row>
    <row r="63" spans="7:12" ht="12.75">
      <c r="G63" s="69"/>
      <c r="H63" s="70"/>
      <c r="I63" s="64"/>
      <c r="J63" s="71"/>
      <c r="K63" s="72"/>
      <c r="L63" s="72"/>
    </row>
    <row r="64" spans="7:12" ht="12.75">
      <c r="G64" s="69"/>
      <c r="H64" s="70"/>
      <c r="I64" s="64"/>
      <c r="J64" s="71"/>
      <c r="K64" s="72"/>
      <c r="L64" s="72"/>
    </row>
    <row r="65" spans="7:12" ht="12.75">
      <c r="G65" s="69"/>
      <c r="H65" s="70"/>
      <c r="I65" s="64"/>
      <c r="J65" s="71"/>
      <c r="K65" s="72"/>
      <c r="L65" s="72"/>
    </row>
    <row r="66" spans="7:12" ht="12.75">
      <c r="G66" s="69"/>
      <c r="H66" s="70"/>
      <c r="I66" s="64"/>
      <c r="J66" s="71"/>
      <c r="K66" s="72"/>
      <c r="L66" s="72"/>
    </row>
    <row r="67" spans="7:12" ht="12.75">
      <c r="G67" s="69"/>
      <c r="H67" s="70"/>
      <c r="I67" s="64"/>
      <c r="J67" s="71"/>
      <c r="K67" s="72"/>
      <c r="L67" s="72"/>
    </row>
    <row r="68" spans="7:12" ht="12.75">
      <c r="G68" s="69"/>
      <c r="H68" s="70"/>
      <c r="I68" s="64"/>
      <c r="J68" s="71"/>
      <c r="K68" s="72"/>
      <c r="L68" s="72"/>
    </row>
    <row r="69" spans="7:12" ht="12.75">
      <c r="G69" s="69"/>
      <c r="H69" s="70"/>
      <c r="I69" s="64"/>
      <c r="J69" s="71"/>
      <c r="K69" s="72"/>
      <c r="L69" s="72"/>
    </row>
    <row r="70" spans="7:12" ht="12.75">
      <c r="G70" s="69"/>
      <c r="H70" s="70"/>
      <c r="I70" s="64"/>
      <c r="J70" s="71"/>
      <c r="K70" s="72"/>
      <c r="L70" s="72"/>
    </row>
    <row r="71" spans="7:12" ht="12.75">
      <c r="G71" s="69"/>
      <c r="H71" s="70"/>
      <c r="I71" s="64"/>
      <c r="J71" s="71"/>
      <c r="K71" s="72"/>
      <c r="L71" s="72"/>
    </row>
    <row r="72" spans="7:12" ht="12.75">
      <c r="G72" s="69"/>
      <c r="H72" s="70"/>
      <c r="I72" s="64"/>
      <c r="J72" s="71"/>
      <c r="K72" s="72"/>
      <c r="L72" s="72"/>
    </row>
    <row r="73" spans="7:12" ht="12.75">
      <c r="G73" s="69"/>
      <c r="H73" s="70"/>
      <c r="I73" s="64"/>
      <c r="J73" s="71"/>
      <c r="K73" s="72"/>
      <c r="L73" s="72"/>
    </row>
    <row r="74" spans="7:12" ht="12.75">
      <c r="G74" s="69"/>
      <c r="H74" s="70"/>
      <c r="I74" s="64"/>
      <c r="J74" s="71"/>
      <c r="K74" s="72"/>
      <c r="L74" s="72"/>
    </row>
    <row r="75" spans="7:12" ht="12.75">
      <c r="G75" s="69"/>
      <c r="H75" s="70"/>
      <c r="I75" s="64"/>
      <c r="J75" s="71"/>
      <c r="K75" s="72"/>
      <c r="L75" s="72"/>
    </row>
    <row r="76" spans="7:12" ht="12.75">
      <c r="G76" s="69"/>
      <c r="H76" s="70"/>
      <c r="I76" s="64"/>
      <c r="J76" s="71"/>
      <c r="K76" s="72"/>
      <c r="L76" s="72"/>
    </row>
    <row r="77" spans="7:12" ht="12.75">
      <c r="G77" s="69"/>
      <c r="H77" s="70"/>
      <c r="I77" s="64"/>
      <c r="J77" s="71"/>
      <c r="K77" s="72"/>
      <c r="L77" s="72"/>
    </row>
    <row r="78" spans="7:12" ht="12.75">
      <c r="G78" s="69"/>
      <c r="H78" s="70"/>
      <c r="I78" s="64"/>
      <c r="J78" s="71"/>
      <c r="K78" s="72"/>
      <c r="L78" s="72"/>
    </row>
    <row r="79" spans="7:12" ht="12.75">
      <c r="G79" s="69"/>
      <c r="H79" s="70"/>
      <c r="I79" s="64"/>
      <c r="J79" s="71"/>
      <c r="K79" s="72"/>
      <c r="L79" s="72"/>
    </row>
    <row r="80" spans="7:12" ht="12.75">
      <c r="G80" s="69"/>
      <c r="H80" s="70"/>
      <c r="I80" s="64"/>
      <c r="J80" s="71"/>
      <c r="K80" s="72"/>
      <c r="L80" s="72"/>
    </row>
    <row r="81" spans="7:12" ht="12.75">
      <c r="G81" s="69"/>
      <c r="H81" s="70"/>
      <c r="I81" s="64"/>
      <c r="J81" s="71"/>
      <c r="K81" s="72"/>
      <c r="L81" s="72"/>
    </row>
    <row r="82" spans="7:12" ht="12.75">
      <c r="G82" s="69"/>
      <c r="H82" s="70"/>
      <c r="I82" s="64"/>
      <c r="J82" s="71"/>
      <c r="K82" s="72"/>
      <c r="L82" s="72"/>
    </row>
    <row r="83" spans="7:12" ht="12.75">
      <c r="G83" s="69"/>
      <c r="H83" s="70"/>
      <c r="I83" s="64"/>
      <c r="J83" s="71"/>
      <c r="K83" s="72"/>
      <c r="L83" s="72"/>
    </row>
    <row r="84" spans="7:12" ht="12.75">
      <c r="G84" s="69"/>
      <c r="H84" s="70"/>
      <c r="I84" s="64"/>
      <c r="J84" s="71"/>
      <c r="K84" s="72"/>
      <c r="L84" s="72"/>
    </row>
    <row r="85" spans="7:12" ht="12.75">
      <c r="G85" s="69"/>
      <c r="H85" s="70"/>
      <c r="I85" s="64"/>
      <c r="J85" s="71"/>
      <c r="K85" s="72"/>
      <c r="L85" s="72"/>
    </row>
    <row r="86" spans="7:12" ht="12.75">
      <c r="G86" s="69"/>
      <c r="H86" s="70"/>
      <c r="I86" s="64"/>
      <c r="J86" s="71"/>
      <c r="K86" s="72"/>
      <c r="L86" s="72"/>
    </row>
    <row r="87" spans="7:12" ht="12.75">
      <c r="G87" s="69"/>
      <c r="H87" s="70"/>
      <c r="I87" s="64"/>
      <c r="J87" s="71"/>
      <c r="K87" s="72"/>
      <c r="L87" s="72"/>
    </row>
    <row r="88" spans="7:12" ht="12.75">
      <c r="G88" s="69"/>
      <c r="H88" s="70"/>
      <c r="I88" s="64"/>
      <c r="J88" s="71"/>
      <c r="K88" s="72"/>
      <c r="L88" s="72"/>
    </row>
    <row r="89" spans="7:12" ht="12.75">
      <c r="G89" s="69"/>
      <c r="H89" s="70"/>
      <c r="I89" s="64"/>
      <c r="J89" s="71"/>
      <c r="K89" s="72"/>
      <c r="L89" s="72"/>
    </row>
    <row r="90" spans="7:12" ht="12.75">
      <c r="G90" s="69"/>
      <c r="H90" s="70"/>
      <c r="I90" s="64"/>
      <c r="J90" s="71"/>
      <c r="K90" s="72"/>
      <c r="L90" s="72"/>
    </row>
    <row r="91" spans="7:12" ht="12.75">
      <c r="G91" s="69"/>
      <c r="H91" s="70"/>
      <c r="I91" s="64"/>
      <c r="J91" s="71"/>
      <c r="K91" s="72"/>
      <c r="L91" s="72"/>
    </row>
    <row r="92" spans="7:12" ht="12.75">
      <c r="G92" s="69"/>
      <c r="H92" s="70"/>
      <c r="I92" s="64"/>
      <c r="J92" s="71"/>
      <c r="K92" s="72"/>
      <c r="L92" s="72"/>
    </row>
    <row r="93" spans="7:12" ht="12.75">
      <c r="G93" s="69"/>
      <c r="H93" s="70"/>
      <c r="I93" s="64"/>
      <c r="J93" s="71"/>
      <c r="K93" s="72"/>
      <c r="L93" s="72"/>
    </row>
    <row r="94" spans="7:12" ht="12.75">
      <c r="G94" s="69"/>
      <c r="H94" s="70"/>
      <c r="I94" s="64"/>
      <c r="J94" s="71"/>
      <c r="K94" s="72"/>
      <c r="L94" s="72"/>
    </row>
    <row r="95" spans="7:12" ht="12.75">
      <c r="G95" s="69"/>
      <c r="H95" s="70"/>
      <c r="I95" s="64"/>
      <c r="J95" s="71"/>
      <c r="K95" s="72"/>
      <c r="L95" s="72"/>
    </row>
    <row r="96" spans="7:12" ht="12.75">
      <c r="G96" s="69"/>
      <c r="H96" s="70"/>
      <c r="I96" s="64"/>
      <c r="J96" s="71"/>
      <c r="K96" s="72"/>
      <c r="L96" s="72"/>
    </row>
    <row r="97" spans="7:12" ht="12.75">
      <c r="G97" s="69"/>
      <c r="H97" s="70"/>
      <c r="I97" s="64"/>
      <c r="J97" s="71"/>
      <c r="K97" s="72"/>
      <c r="L97" s="72"/>
    </row>
    <row r="98" spans="7:12" ht="12.75">
      <c r="G98" s="69"/>
      <c r="H98" s="70"/>
      <c r="I98" s="64"/>
      <c r="J98" s="71"/>
      <c r="K98" s="72"/>
      <c r="L98" s="72"/>
    </row>
    <row r="99" spans="7:12" ht="12.75">
      <c r="G99" s="69"/>
      <c r="H99" s="70"/>
      <c r="I99" s="64"/>
      <c r="J99" s="71"/>
      <c r="K99" s="72"/>
      <c r="L99" s="72"/>
    </row>
    <row r="100" spans="7:12" ht="12.75">
      <c r="G100" s="69"/>
      <c r="H100" s="70"/>
      <c r="I100" s="64"/>
      <c r="J100" s="71"/>
      <c r="K100" s="72"/>
      <c r="L100" s="72"/>
    </row>
    <row r="101" spans="7:12" ht="12.75">
      <c r="G101" s="69"/>
      <c r="H101" s="70"/>
      <c r="I101" s="64"/>
      <c r="J101" s="71"/>
      <c r="K101" s="72"/>
      <c r="L101" s="72"/>
    </row>
    <row r="102" spans="7:12" ht="12.75">
      <c r="G102" s="69"/>
      <c r="H102" s="70"/>
      <c r="I102" s="64"/>
      <c r="J102" s="71"/>
      <c r="K102" s="72"/>
      <c r="L102" s="72"/>
    </row>
    <row r="103" spans="7:12" ht="12.75">
      <c r="G103" s="69"/>
      <c r="H103" s="70"/>
      <c r="I103" s="64"/>
      <c r="J103" s="71"/>
      <c r="K103" s="72"/>
      <c r="L103" s="72"/>
    </row>
    <row r="104" spans="7:12" ht="12.75">
      <c r="G104" s="69"/>
      <c r="H104" s="70"/>
      <c r="I104" s="64"/>
      <c r="J104" s="71"/>
      <c r="K104" s="72"/>
      <c r="L104" s="72"/>
    </row>
    <row r="105" spans="7:12" ht="12.75">
      <c r="G105" s="69"/>
      <c r="H105" s="70"/>
      <c r="I105" s="64"/>
      <c r="J105" s="71"/>
      <c r="K105" s="72"/>
      <c r="L105" s="72"/>
    </row>
    <row r="106" spans="7:12" ht="12.75">
      <c r="G106" s="69"/>
      <c r="H106" s="70"/>
      <c r="I106" s="64"/>
      <c r="J106" s="71"/>
      <c r="K106" s="72"/>
      <c r="L106" s="72"/>
    </row>
    <row r="107" spans="7:12" ht="12.75">
      <c r="G107" s="69"/>
      <c r="H107" s="70"/>
      <c r="I107" s="64"/>
      <c r="J107" s="71"/>
      <c r="K107" s="72"/>
      <c r="L107" s="72"/>
    </row>
    <row r="108" spans="7:12" ht="12.75">
      <c r="G108" s="69"/>
      <c r="H108" s="70"/>
      <c r="I108" s="64"/>
      <c r="J108" s="71"/>
      <c r="K108" s="72"/>
      <c r="L108" s="72"/>
    </row>
    <row r="109" spans="7:12" ht="12.75">
      <c r="G109" s="69"/>
      <c r="H109" s="70"/>
      <c r="I109" s="64"/>
      <c r="J109" s="71"/>
      <c r="K109" s="72"/>
      <c r="L109" s="72"/>
    </row>
    <row r="110" spans="7:12" ht="12.75">
      <c r="G110" s="69"/>
      <c r="H110" s="70"/>
      <c r="I110" s="64"/>
      <c r="J110" s="71"/>
      <c r="K110" s="72"/>
      <c r="L110" s="72"/>
    </row>
    <row r="111" spans="7:12" ht="12.75">
      <c r="G111" s="69"/>
      <c r="H111" s="70"/>
      <c r="I111" s="64"/>
      <c r="J111" s="71"/>
      <c r="K111" s="72"/>
      <c r="L111" s="72"/>
    </row>
    <row r="112" spans="7:12" ht="12.75">
      <c r="G112" s="69"/>
      <c r="H112" s="70"/>
      <c r="I112" s="64"/>
      <c r="J112" s="71"/>
      <c r="K112" s="72"/>
      <c r="L112" s="72"/>
    </row>
    <row r="113" spans="7:12" ht="12.75">
      <c r="G113" s="69"/>
      <c r="H113" s="70"/>
      <c r="I113" s="64"/>
      <c r="J113" s="71"/>
      <c r="K113" s="72"/>
      <c r="L113" s="72"/>
    </row>
    <row r="114" spans="7:12" ht="12.75">
      <c r="G114" s="69"/>
      <c r="H114" s="70"/>
      <c r="I114" s="64"/>
      <c r="J114" s="71"/>
      <c r="K114" s="72"/>
      <c r="L114" s="72"/>
    </row>
    <row r="115" spans="7:12" ht="12.75">
      <c r="G115" s="69"/>
      <c r="H115" s="70"/>
      <c r="I115" s="64"/>
      <c r="J115" s="68"/>
      <c r="K115" s="72"/>
      <c r="L115" s="72"/>
    </row>
    <row r="116" spans="7:12" ht="12.75">
      <c r="G116" s="69"/>
      <c r="H116" s="70"/>
      <c r="I116" s="64"/>
      <c r="J116" s="68"/>
      <c r="K116" s="72"/>
      <c r="L116" s="72"/>
    </row>
    <row r="117" spans="7:12" ht="12.75">
      <c r="G117" s="69"/>
      <c r="H117" s="70"/>
      <c r="I117" s="64"/>
      <c r="J117" s="68"/>
      <c r="K117" s="72"/>
      <c r="L117" s="72"/>
    </row>
    <row r="118" spans="7:12" ht="12.75">
      <c r="G118" s="69"/>
      <c r="H118" s="70"/>
      <c r="I118" s="64"/>
      <c r="J118" s="68"/>
      <c r="K118" s="72"/>
      <c r="L118" s="72"/>
    </row>
    <row r="119" spans="7:12" ht="12.75">
      <c r="G119" s="69"/>
      <c r="H119" s="70"/>
      <c r="I119" s="64"/>
      <c r="J119" s="68"/>
      <c r="K119" s="72"/>
      <c r="L119" s="72"/>
    </row>
    <row r="120" spans="7:12" ht="12.75">
      <c r="G120" s="69"/>
      <c r="H120" s="70"/>
      <c r="I120" s="64"/>
      <c r="J120" s="68"/>
      <c r="K120" s="72"/>
      <c r="L120" s="72"/>
    </row>
    <row r="121" spans="7:12" ht="12.75">
      <c r="G121" s="69"/>
      <c r="H121" s="70"/>
      <c r="I121" s="64"/>
      <c r="J121" s="68"/>
      <c r="K121" s="72"/>
      <c r="L121" s="72"/>
    </row>
    <row r="122" spans="7:12" ht="12.75">
      <c r="G122" s="69"/>
      <c r="H122" s="70"/>
      <c r="I122" s="64"/>
      <c r="J122" s="68"/>
      <c r="K122" s="72"/>
      <c r="L122" s="72"/>
    </row>
    <row r="123" spans="7:12" ht="12.75">
      <c r="G123" s="69"/>
      <c r="H123" s="70"/>
      <c r="I123" s="64"/>
      <c r="J123" s="68"/>
      <c r="K123" s="72"/>
      <c r="L123" s="72"/>
    </row>
    <row r="124" spans="7:12" ht="12.75">
      <c r="G124" s="69"/>
      <c r="H124" s="70"/>
      <c r="I124" s="64"/>
      <c r="J124" s="68"/>
      <c r="K124" s="72"/>
      <c r="L124" s="72"/>
    </row>
    <row r="125" spans="7:12" ht="12.75">
      <c r="G125" s="69"/>
      <c r="H125" s="70"/>
      <c r="I125" s="64"/>
      <c r="J125" s="68"/>
      <c r="K125" s="72"/>
      <c r="L125" s="72"/>
    </row>
    <row r="126" spans="7:12" ht="12.75">
      <c r="G126" s="69"/>
      <c r="H126" s="70"/>
      <c r="I126" s="64"/>
      <c r="J126" s="68"/>
      <c r="K126" s="72"/>
      <c r="L126" s="72"/>
    </row>
    <row r="127" spans="7:12" ht="12.75">
      <c r="G127" s="69"/>
      <c r="H127" s="70"/>
      <c r="I127" s="64"/>
      <c r="J127" s="68"/>
      <c r="K127" s="72"/>
      <c r="L127" s="72"/>
    </row>
    <row r="128" spans="7:12" ht="12.75">
      <c r="G128" s="69"/>
      <c r="H128" s="70"/>
      <c r="I128" s="64"/>
      <c r="J128" s="68"/>
      <c r="K128" s="72"/>
      <c r="L128" s="72"/>
    </row>
    <row r="129" spans="7:12" ht="12.75">
      <c r="G129" s="69"/>
      <c r="H129" s="70"/>
      <c r="I129" s="64"/>
      <c r="J129" s="68"/>
      <c r="K129" s="72"/>
      <c r="L129" s="72"/>
    </row>
    <row r="130" spans="7:12" ht="12.75">
      <c r="G130" s="69"/>
      <c r="H130" s="70"/>
      <c r="I130" s="64"/>
      <c r="J130" s="68"/>
      <c r="K130" s="72"/>
      <c r="L130" s="72"/>
    </row>
  </sheetData>
  <sheetProtection selectLockedCells="1" selectUnlockedCells="1"/>
  <mergeCells count="5">
    <mergeCell ref="C1:F1"/>
    <mergeCell ref="C2:F2"/>
    <mergeCell ref="C3:F3"/>
    <mergeCell ref="C4:F4"/>
    <mergeCell ref="A6:F6"/>
  </mergeCells>
  <printOptions horizontalCentered="1" verticalCentered="1"/>
  <pageMargins left="0.2361111111111111" right="0.3541666666666667" top="0.3541666666666667" bottom="0.4326388888888889" header="0.5118055555555555" footer="0.2361111111111111"/>
  <pageSetup fitToHeight="0" fitToWidth="1" horizontalDpi="300" verticalDpi="300" orientation="landscape" paperSize="9"/>
  <headerFooter alignWithMargins="0">
    <oddFooter>&amp;C&amp;A</oddFooter>
  </headerFooter>
  <rowBreaks count="1" manualBreakCount="1">
    <brk id="40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L201"/>
  <sheetViews>
    <sheetView zoomScalePageLayoutView="0" workbookViewId="0" topLeftCell="A36">
      <selection activeCell="J49" sqref="J49"/>
    </sheetView>
  </sheetViews>
  <sheetFormatPr defaultColWidth="17.00390625" defaultRowHeight="12.75"/>
  <cols>
    <col min="1" max="1" width="7.7109375" style="24" customWidth="1"/>
    <col min="2" max="2" width="26.28125" style="25" customWidth="1"/>
    <col min="3" max="3" width="27.421875" style="26" customWidth="1"/>
    <col min="4" max="4" width="11.28125" style="27" customWidth="1"/>
    <col min="5" max="5" width="27.421875" style="26" customWidth="1"/>
    <col min="6" max="6" width="27.421875" style="28" customWidth="1"/>
    <col min="7" max="7" width="0" style="29" hidden="1" customWidth="1"/>
    <col min="8" max="8" width="2.7109375" style="30" customWidth="1"/>
    <col min="9" max="9" width="12.8515625" style="24" customWidth="1"/>
    <col min="10" max="10" width="11.140625" style="28" customWidth="1"/>
    <col min="11" max="11" width="28.7109375" style="26" customWidth="1"/>
    <col min="12" max="12" width="25.57421875" style="26" customWidth="1"/>
    <col min="13" max="16384" width="17.00390625" style="26" customWidth="1"/>
  </cols>
  <sheetData>
    <row r="1" spans="1:7" ht="12.75">
      <c r="A1" s="31"/>
      <c r="B1" s="32" t="s">
        <v>136</v>
      </c>
      <c r="C1" s="145"/>
      <c r="D1" s="145"/>
      <c r="E1" s="145"/>
      <c r="F1" s="145"/>
      <c r="G1" s="34"/>
    </row>
    <row r="2" spans="1:7" ht="12.75">
      <c r="A2" s="33"/>
      <c r="B2" s="32" t="s">
        <v>137</v>
      </c>
      <c r="C2" s="146"/>
      <c r="D2" s="146"/>
      <c r="E2" s="146"/>
      <c r="F2" s="146"/>
      <c r="G2" s="35"/>
    </row>
    <row r="3" spans="1:7" ht="12.75">
      <c r="A3" s="31"/>
      <c r="B3" s="32" t="s">
        <v>138</v>
      </c>
      <c r="C3" s="147"/>
      <c r="D3" s="147"/>
      <c r="E3" s="147"/>
      <c r="F3" s="147"/>
      <c r="G3" s="35"/>
    </row>
    <row r="4" spans="1:7" ht="12.75" customHeight="1">
      <c r="A4" s="31"/>
      <c r="B4" s="36" t="s">
        <v>40</v>
      </c>
      <c r="C4" s="148" t="s">
        <v>41</v>
      </c>
      <c r="D4" s="148"/>
      <c r="E4" s="148"/>
      <c r="F4" s="148"/>
      <c r="G4" s="35"/>
    </row>
    <row r="5" spans="1:7" ht="12.75" customHeight="1">
      <c r="A5" s="31"/>
      <c r="B5" s="36"/>
      <c r="C5" s="38"/>
      <c r="D5" s="39"/>
      <c r="E5" s="38"/>
      <c r="F5" s="37"/>
      <c r="G5" s="35"/>
    </row>
    <row r="6" spans="1:7" ht="12.75" customHeight="1">
      <c r="A6" s="149" t="s">
        <v>139</v>
      </c>
      <c r="B6" s="149"/>
      <c r="C6" s="149"/>
      <c r="D6" s="149"/>
      <c r="E6" s="149"/>
      <c r="F6" s="149"/>
      <c r="G6" s="40"/>
    </row>
    <row r="7" spans="1:10" s="46" customFormat="1" ht="12.75" customHeight="1">
      <c r="A7" s="41"/>
      <c r="B7" s="41"/>
      <c r="C7" s="41"/>
      <c r="D7" s="42"/>
      <c r="E7" s="41"/>
      <c r="F7" s="41"/>
      <c r="G7" s="34"/>
      <c r="H7" s="43"/>
      <c r="I7" s="44"/>
      <c r="J7" s="45"/>
    </row>
    <row r="8" spans="1:10" s="46" customFormat="1" ht="12.75" customHeight="1">
      <c r="A8" s="41"/>
      <c r="B8" s="41"/>
      <c r="C8" s="41"/>
      <c r="D8" s="42"/>
      <c r="E8" s="41"/>
      <c r="F8" s="41"/>
      <c r="G8" s="47">
        <f>SUM(G10:G109)</f>
        <v>7</v>
      </c>
      <c r="H8" s="43"/>
      <c r="I8" s="44"/>
      <c r="J8" s="45"/>
    </row>
    <row r="9" spans="1:10" s="46" customFormat="1" ht="30" customHeight="1">
      <c r="A9" s="48" t="s">
        <v>43</v>
      </c>
      <c r="B9" s="48" t="s">
        <v>44</v>
      </c>
      <c r="C9" s="48" t="s">
        <v>4</v>
      </c>
      <c r="D9" s="49" t="s">
        <v>45</v>
      </c>
      <c r="E9" s="48" t="s">
        <v>46</v>
      </c>
      <c r="F9" s="48" t="s">
        <v>47</v>
      </c>
      <c r="G9" s="35" t="s">
        <v>48</v>
      </c>
      <c r="H9" s="43"/>
      <c r="I9" s="44"/>
      <c r="J9" s="45"/>
    </row>
    <row r="10" spans="1:8" s="56" customFormat="1" ht="30" customHeight="1">
      <c r="A10" s="50">
        <v>1</v>
      </c>
      <c r="B10" s="51" t="s">
        <v>140</v>
      </c>
      <c r="C10" s="51" t="s">
        <v>5</v>
      </c>
      <c r="D10" s="52">
        <v>28</v>
      </c>
      <c r="E10" s="53" t="s">
        <v>51</v>
      </c>
      <c r="F10" s="51"/>
      <c r="G10" s="54">
        <f aca="true" t="shared" si="0" ref="G10:G41">IF(F10=0,0,1)</f>
        <v>0</v>
      </c>
      <c r="H10" s="76"/>
    </row>
    <row r="11" spans="1:8" s="56" customFormat="1" ht="30" customHeight="1">
      <c r="A11" s="50">
        <f aca="true" t="shared" si="1" ref="A11:A70">IF(A10=0,0,A10+1)</f>
        <v>2</v>
      </c>
      <c r="B11" s="51" t="s">
        <v>141</v>
      </c>
      <c r="C11" s="51" t="s">
        <v>5</v>
      </c>
      <c r="D11" s="52">
        <v>28</v>
      </c>
      <c r="E11" s="53" t="s">
        <v>51</v>
      </c>
      <c r="F11" s="51"/>
      <c r="G11" s="54">
        <f t="shared" si="0"/>
        <v>0</v>
      </c>
      <c r="H11" s="55"/>
    </row>
    <row r="12" spans="1:8" s="56" customFormat="1" ht="30" customHeight="1">
      <c r="A12" s="50">
        <f t="shared" si="1"/>
        <v>3</v>
      </c>
      <c r="B12" s="51" t="s">
        <v>142</v>
      </c>
      <c r="C12" s="51" t="s">
        <v>5</v>
      </c>
      <c r="D12" s="52">
        <v>28</v>
      </c>
      <c r="E12" s="53" t="s">
        <v>51</v>
      </c>
      <c r="F12" s="53"/>
      <c r="G12" s="54">
        <f t="shared" si="0"/>
        <v>0</v>
      </c>
      <c r="H12" s="55"/>
    </row>
    <row r="13" spans="1:8" s="56" customFormat="1" ht="30" customHeight="1">
      <c r="A13" s="50">
        <f t="shared" si="1"/>
        <v>4</v>
      </c>
      <c r="B13" s="51" t="s">
        <v>143</v>
      </c>
      <c r="C13" s="51" t="s">
        <v>5</v>
      </c>
      <c r="D13" s="52">
        <v>28</v>
      </c>
      <c r="E13" s="53" t="s">
        <v>51</v>
      </c>
      <c r="F13" s="53"/>
      <c r="G13" s="54">
        <f t="shared" si="0"/>
        <v>0</v>
      </c>
      <c r="H13" s="55"/>
    </row>
    <row r="14" spans="1:8" s="56" customFormat="1" ht="30" customHeight="1">
      <c r="A14" s="50">
        <f t="shared" si="1"/>
        <v>5</v>
      </c>
      <c r="B14" s="51" t="s">
        <v>144</v>
      </c>
      <c r="C14" s="51" t="s">
        <v>5</v>
      </c>
      <c r="D14" s="52">
        <v>28</v>
      </c>
      <c r="E14" s="53" t="s">
        <v>51</v>
      </c>
      <c r="F14" s="53"/>
      <c r="G14" s="54">
        <f t="shared" si="0"/>
        <v>0</v>
      </c>
      <c r="H14" s="55"/>
    </row>
    <row r="15" spans="1:8" s="56" customFormat="1" ht="30" customHeight="1">
      <c r="A15" s="50">
        <f t="shared" si="1"/>
        <v>6</v>
      </c>
      <c r="B15" s="51" t="s">
        <v>145</v>
      </c>
      <c r="C15" s="51" t="s">
        <v>5</v>
      </c>
      <c r="D15" s="52">
        <v>28</v>
      </c>
      <c r="E15" s="53" t="s">
        <v>51</v>
      </c>
      <c r="F15" s="53"/>
      <c r="G15" s="54">
        <f t="shared" si="0"/>
        <v>0</v>
      </c>
      <c r="H15" s="55"/>
    </row>
    <row r="16" spans="1:8" s="56" customFormat="1" ht="30" customHeight="1">
      <c r="A16" s="50">
        <f t="shared" si="1"/>
        <v>7</v>
      </c>
      <c r="B16" s="51" t="s">
        <v>146</v>
      </c>
      <c r="C16" s="51" t="s">
        <v>5</v>
      </c>
      <c r="D16" s="52">
        <v>28</v>
      </c>
      <c r="E16" s="53" t="s">
        <v>51</v>
      </c>
      <c r="F16" s="53"/>
      <c r="G16" s="54">
        <f t="shared" si="0"/>
        <v>0</v>
      </c>
      <c r="H16" s="55"/>
    </row>
    <row r="17" spans="1:8" s="56" customFormat="1" ht="30" customHeight="1">
      <c r="A17" s="50">
        <f t="shared" si="1"/>
        <v>8</v>
      </c>
      <c r="B17" s="51" t="s">
        <v>147</v>
      </c>
      <c r="C17" s="51" t="s">
        <v>5</v>
      </c>
      <c r="D17" s="52">
        <v>28</v>
      </c>
      <c r="E17" s="53" t="s">
        <v>51</v>
      </c>
      <c r="F17" s="53"/>
      <c r="G17" s="54">
        <f t="shared" si="0"/>
        <v>0</v>
      </c>
      <c r="H17" s="55"/>
    </row>
    <row r="18" spans="1:8" s="56" customFormat="1" ht="30" customHeight="1">
      <c r="A18" s="50">
        <f t="shared" si="1"/>
        <v>9</v>
      </c>
      <c r="B18" s="51" t="s">
        <v>148</v>
      </c>
      <c r="C18" s="51" t="s">
        <v>5</v>
      </c>
      <c r="D18" s="52">
        <v>28</v>
      </c>
      <c r="E18" s="53" t="s">
        <v>51</v>
      </c>
      <c r="F18" s="53"/>
      <c r="G18" s="54">
        <f t="shared" si="0"/>
        <v>0</v>
      </c>
      <c r="H18" s="55"/>
    </row>
    <row r="19" spans="1:8" s="56" customFormat="1" ht="30" customHeight="1">
      <c r="A19" s="50">
        <f t="shared" si="1"/>
        <v>10</v>
      </c>
      <c r="B19" s="51" t="s">
        <v>149</v>
      </c>
      <c r="C19" s="51" t="s">
        <v>5</v>
      </c>
      <c r="D19" s="52">
        <v>28</v>
      </c>
      <c r="E19" s="53" t="s">
        <v>51</v>
      </c>
      <c r="F19" s="53"/>
      <c r="G19" s="54">
        <f t="shared" si="0"/>
        <v>0</v>
      </c>
      <c r="H19" s="55"/>
    </row>
    <row r="20" spans="1:8" s="56" customFormat="1" ht="30" customHeight="1">
      <c r="A20" s="50">
        <f t="shared" si="1"/>
        <v>11</v>
      </c>
      <c r="B20" s="51" t="s">
        <v>150</v>
      </c>
      <c r="C20" s="51" t="s">
        <v>5</v>
      </c>
      <c r="D20" s="52">
        <v>28</v>
      </c>
      <c r="E20" s="53" t="s">
        <v>51</v>
      </c>
      <c r="F20" s="53"/>
      <c r="G20" s="54">
        <f t="shared" si="0"/>
        <v>0</v>
      </c>
      <c r="H20" s="55"/>
    </row>
    <row r="21" spans="1:8" s="56" customFormat="1" ht="30" customHeight="1">
      <c r="A21" s="50">
        <f t="shared" si="1"/>
        <v>12</v>
      </c>
      <c r="B21" s="51" t="s">
        <v>151</v>
      </c>
      <c r="C21" s="51" t="s">
        <v>63</v>
      </c>
      <c r="D21" s="52">
        <v>28</v>
      </c>
      <c r="E21" s="53" t="s">
        <v>51</v>
      </c>
      <c r="F21" s="53"/>
      <c r="G21" s="54">
        <f t="shared" si="0"/>
        <v>0</v>
      </c>
      <c r="H21" s="55"/>
    </row>
    <row r="22" spans="1:8" s="56" customFormat="1" ht="30" customHeight="1">
      <c r="A22" s="50">
        <f t="shared" si="1"/>
        <v>13</v>
      </c>
      <c r="B22" s="51" t="s">
        <v>152</v>
      </c>
      <c r="C22" s="51" t="s">
        <v>63</v>
      </c>
      <c r="D22" s="52">
        <v>28</v>
      </c>
      <c r="E22" s="53" t="s">
        <v>153</v>
      </c>
      <c r="F22" s="53"/>
      <c r="G22" s="54">
        <f t="shared" si="0"/>
        <v>0</v>
      </c>
      <c r="H22" s="55"/>
    </row>
    <row r="23" spans="1:10" s="56" customFormat="1" ht="30" customHeight="1">
      <c r="A23" s="50">
        <f t="shared" si="1"/>
        <v>14</v>
      </c>
      <c r="B23" s="51" t="s">
        <v>154</v>
      </c>
      <c r="C23" s="51" t="s">
        <v>155</v>
      </c>
      <c r="D23" s="52">
        <v>28</v>
      </c>
      <c r="E23" s="53" t="s">
        <v>51</v>
      </c>
      <c r="F23" s="53"/>
      <c r="G23" s="54">
        <f t="shared" si="0"/>
        <v>0</v>
      </c>
      <c r="H23" s="55"/>
      <c r="J23" s="56" t="s">
        <v>156</v>
      </c>
    </row>
    <row r="24" spans="1:8" s="56" customFormat="1" ht="30" customHeight="1">
      <c r="A24" s="50">
        <f t="shared" si="1"/>
        <v>15</v>
      </c>
      <c r="B24" s="51" t="s">
        <v>157</v>
      </c>
      <c r="C24" s="51" t="s">
        <v>155</v>
      </c>
      <c r="D24" s="52">
        <v>28</v>
      </c>
      <c r="E24" s="53" t="s">
        <v>51</v>
      </c>
      <c r="F24" s="53"/>
      <c r="G24" s="54">
        <f t="shared" si="0"/>
        <v>0</v>
      </c>
      <c r="H24" s="55"/>
    </row>
    <row r="25" spans="1:8" s="56" customFormat="1" ht="30" customHeight="1">
      <c r="A25" s="50">
        <f t="shared" si="1"/>
        <v>16</v>
      </c>
      <c r="B25" s="51" t="s">
        <v>158</v>
      </c>
      <c r="C25" s="51" t="s">
        <v>159</v>
      </c>
      <c r="D25" s="52"/>
      <c r="E25" s="53" t="s">
        <v>51</v>
      </c>
      <c r="F25" s="53"/>
      <c r="G25" s="54">
        <f t="shared" si="0"/>
        <v>0</v>
      </c>
      <c r="H25" s="55"/>
    </row>
    <row r="26" spans="1:8" s="56" customFormat="1" ht="30" customHeight="1">
      <c r="A26" s="50">
        <f t="shared" si="1"/>
        <v>17</v>
      </c>
      <c r="B26" s="51" t="s">
        <v>160</v>
      </c>
      <c r="C26" s="51" t="s">
        <v>161</v>
      </c>
      <c r="D26" s="52"/>
      <c r="E26" s="53" t="s">
        <v>51</v>
      </c>
      <c r="F26" s="53"/>
      <c r="G26" s="54">
        <f t="shared" si="0"/>
        <v>0</v>
      </c>
      <c r="H26" s="55"/>
    </row>
    <row r="27" spans="1:8" s="56" customFormat="1" ht="30" customHeight="1">
      <c r="A27" s="50">
        <f t="shared" si="1"/>
        <v>18</v>
      </c>
      <c r="B27" s="51" t="s">
        <v>162</v>
      </c>
      <c r="C27" s="51" t="s">
        <v>163</v>
      </c>
      <c r="D27" s="52">
        <v>78</v>
      </c>
      <c r="E27" s="53" t="s">
        <v>153</v>
      </c>
      <c r="F27" s="53"/>
      <c r="G27" s="54">
        <f t="shared" si="0"/>
        <v>0</v>
      </c>
      <c r="H27" s="55"/>
    </row>
    <row r="28" spans="1:8" s="56" customFormat="1" ht="30" customHeight="1">
      <c r="A28" s="50">
        <f t="shared" si="1"/>
        <v>19</v>
      </c>
      <c r="B28" s="51" t="s">
        <v>164</v>
      </c>
      <c r="C28" s="51" t="s">
        <v>165</v>
      </c>
      <c r="D28" s="52">
        <v>28</v>
      </c>
      <c r="E28" s="53" t="s">
        <v>153</v>
      </c>
      <c r="F28" s="53"/>
      <c r="G28" s="54">
        <f t="shared" si="0"/>
        <v>0</v>
      </c>
      <c r="H28" s="55"/>
    </row>
    <row r="29" spans="1:8" s="56" customFormat="1" ht="30" customHeight="1">
      <c r="A29" s="50">
        <f t="shared" si="1"/>
        <v>20</v>
      </c>
      <c r="B29" s="51" t="s">
        <v>166</v>
      </c>
      <c r="C29" s="51" t="s">
        <v>167</v>
      </c>
      <c r="D29" s="52">
        <v>45</v>
      </c>
      <c r="E29" s="53" t="s">
        <v>153</v>
      </c>
      <c r="F29" s="53"/>
      <c r="G29" s="54">
        <f t="shared" si="0"/>
        <v>0</v>
      </c>
      <c r="H29" s="55"/>
    </row>
    <row r="30" spans="1:9" s="56" customFormat="1" ht="30" customHeight="1">
      <c r="A30" s="50">
        <f t="shared" si="1"/>
        <v>21</v>
      </c>
      <c r="B30" s="51" t="s">
        <v>168</v>
      </c>
      <c r="C30" s="51" t="s">
        <v>100</v>
      </c>
      <c r="D30" s="52">
        <v>28</v>
      </c>
      <c r="E30" s="53" t="s">
        <v>169</v>
      </c>
      <c r="F30" s="53"/>
      <c r="G30" s="54">
        <f t="shared" si="0"/>
        <v>0</v>
      </c>
      <c r="H30" s="55"/>
      <c r="I30" s="26"/>
    </row>
    <row r="31" spans="1:8" s="56" customFormat="1" ht="30" customHeight="1">
      <c r="A31" s="50">
        <f t="shared" si="1"/>
        <v>22</v>
      </c>
      <c r="B31" s="51" t="s">
        <v>170</v>
      </c>
      <c r="C31" s="51" t="s">
        <v>100</v>
      </c>
      <c r="D31" s="52">
        <v>28</v>
      </c>
      <c r="E31" s="53" t="s">
        <v>169</v>
      </c>
      <c r="F31" s="53"/>
      <c r="G31" s="54">
        <f t="shared" si="0"/>
        <v>0</v>
      </c>
      <c r="H31" s="55"/>
    </row>
    <row r="32" spans="1:8" s="56" customFormat="1" ht="30" customHeight="1">
      <c r="A32" s="50">
        <f t="shared" si="1"/>
        <v>23</v>
      </c>
      <c r="B32" s="51" t="s">
        <v>171</v>
      </c>
      <c r="C32" s="51" t="s">
        <v>100</v>
      </c>
      <c r="D32" s="52">
        <v>28</v>
      </c>
      <c r="E32" s="53" t="s">
        <v>169</v>
      </c>
      <c r="F32" s="53"/>
      <c r="G32" s="54">
        <f t="shared" si="0"/>
        <v>0</v>
      </c>
      <c r="H32" s="55"/>
    </row>
    <row r="33" spans="1:8" s="56" customFormat="1" ht="30" customHeight="1">
      <c r="A33" s="50">
        <f t="shared" si="1"/>
        <v>24</v>
      </c>
      <c r="B33" s="51" t="s">
        <v>172</v>
      </c>
      <c r="C33" s="51" t="s">
        <v>100</v>
      </c>
      <c r="D33" s="52">
        <v>28</v>
      </c>
      <c r="E33" s="53" t="s">
        <v>173</v>
      </c>
      <c r="F33" s="53"/>
      <c r="G33" s="54">
        <f t="shared" si="0"/>
        <v>0</v>
      </c>
      <c r="H33" s="55"/>
    </row>
    <row r="34" spans="1:8" s="56" customFormat="1" ht="30" customHeight="1">
      <c r="A34" s="50">
        <f t="shared" si="1"/>
        <v>25</v>
      </c>
      <c r="B34" s="51" t="s">
        <v>174</v>
      </c>
      <c r="C34" s="51" t="s">
        <v>100</v>
      </c>
      <c r="D34" s="52">
        <v>28</v>
      </c>
      <c r="E34" s="53" t="s">
        <v>169</v>
      </c>
      <c r="F34" s="53"/>
      <c r="G34" s="54">
        <f t="shared" si="0"/>
        <v>0</v>
      </c>
      <c r="H34" s="55"/>
    </row>
    <row r="35" spans="1:8" s="56" customFormat="1" ht="30" customHeight="1">
      <c r="A35" s="50">
        <f t="shared" si="1"/>
        <v>26</v>
      </c>
      <c r="B35" s="51" t="s">
        <v>175</v>
      </c>
      <c r="C35" s="51" t="s">
        <v>61</v>
      </c>
      <c r="D35" s="52">
        <v>28</v>
      </c>
      <c r="E35" s="53" t="s">
        <v>51</v>
      </c>
      <c r="F35" s="53"/>
      <c r="G35" s="54">
        <f t="shared" si="0"/>
        <v>0</v>
      </c>
      <c r="H35" s="55"/>
    </row>
    <row r="36" spans="1:8" s="56" customFormat="1" ht="30" customHeight="1">
      <c r="A36" s="50">
        <f t="shared" si="1"/>
        <v>27</v>
      </c>
      <c r="B36" s="51" t="s">
        <v>176</v>
      </c>
      <c r="C36" s="51" t="s">
        <v>177</v>
      </c>
      <c r="D36" s="52">
        <v>92</v>
      </c>
      <c r="E36" s="53" t="s">
        <v>51</v>
      </c>
      <c r="F36" s="53"/>
      <c r="G36" s="54">
        <f t="shared" si="0"/>
        <v>0</v>
      </c>
      <c r="H36" s="55"/>
    </row>
    <row r="37" spans="1:8" s="56" customFormat="1" ht="30" customHeight="1">
      <c r="A37" s="50">
        <f t="shared" si="1"/>
        <v>28</v>
      </c>
      <c r="B37" s="51" t="s">
        <v>178</v>
      </c>
      <c r="C37" s="51" t="s">
        <v>179</v>
      </c>
      <c r="D37" s="52">
        <v>92</v>
      </c>
      <c r="E37" s="53" t="s">
        <v>51</v>
      </c>
      <c r="F37" s="53"/>
      <c r="G37" s="54">
        <f t="shared" si="0"/>
        <v>0</v>
      </c>
      <c r="H37" s="55"/>
    </row>
    <row r="38" spans="1:8" s="56" customFormat="1" ht="30" customHeight="1">
      <c r="A38" s="50">
        <f t="shared" si="1"/>
        <v>29</v>
      </c>
      <c r="B38" s="51" t="s">
        <v>180</v>
      </c>
      <c r="C38" s="51" t="s">
        <v>181</v>
      </c>
      <c r="D38" s="52">
        <v>77</v>
      </c>
      <c r="E38" s="53" t="s">
        <v>51</v>
      </c>
      <c r="F38" s="53"/>
      <c r="G38" s="54">
        <f t="shared" si="0"/>
        <v>0</v>
      </c>
      <c r="H38" s="55"/>
    </row>
    <row r="39" spans="1:8" s="56" customFormat="1" ht="30" customHeight="1">
      <c r="A39" s="50">
        <f t="shared" si="1"/>
        <v>30</v>
      </c>
      <c r="B39" s="51" t="s">
        <v>182</v>
      </c>
      <c r="C39" s="51" t="s">
        <v>119</v>
      </c>
      <c r="D39" s="52">
        <v>91</v>
      </c>
      <c r="E39" s="53" t="s">
        <v>51</v>
      </c>
      <c r="F39" s="53"/>
      <c r="G39" s="54">
        <f t="shared" si="0"/>
        <v>0</v>
      </c>
      <c r="H39" s="55"/>
    </row>
    <row r="40" spans="1:8" s="56" customFormat="1" ht="30" customHeight="1">
      <c r="A40" s="50">
        <f t="shared" si="1"/>
        <v>31</v>
      </c>
      <c r="B40" s="51" t="s">
        <v>183</v>
      </c>
      <c r="C40" s="51" t="s">
        <v>5</v>
      </c>
      <c r="D40" s="52">
        <v>28</v>
      </c>
      <c r="E40" s="53" t="s">
        <v>51</v>
      </c>
      <c r="F40" s="53"/>
      <c r="G40" s="54">
        <f t="shared" si="0"/>
        <v>0</v>
      </c>
      <c r="H40" s="55"/>
    </row>
    <row r="41" spans="1:8" s="56" customFormat="1" ht="30" customHeight="1">
      <c r="A41" s="50">
        <f t="shared" si="1"/>
        <v>32</v>
      </c>
      <c r="B41" s="51" t="s">
        <v>184</v>
      </c>
      <c r="C41" s="51" t="s">
        <v>5</v>
      </c>
      <c r="D41" s="52">
        <v>28</v>
      </c>
      <c r="E41" s="53" t="s">
        <v>51</v>
      </c>
      <c r="F41" s="53"/>
      <c r="G41" s="54">
        <f t="shared" si="0"/>
        <v>0</v>
      </c>
      <c r="H41" s="55"/>
    </row>
    <row r="42" spans="1:8" s="56" customFormat="1" ht="30" customHeight="1">
      <c r="A42" s="50">
        <f t="shared" si="1"/>
        <v>33</v>
      </c>
      <c r="B42" s="51" t="s">
        <v>185</v>
      </c>
      <c r="C42" s="51" t="s">
        <v>78</v>
      </c>
      <c r="D42" s="52">
        <v>75</v>
      </c>
      <c r="E42" s="53" t="s">
        <v>51</v>
      </c>
      <c r="F42" s="53" t="s">
        <v>126</v>
      </c>
      <c r="G42" s="54">
        <f aca="true" t="shared" si="2" ref="G42:G73">IF(F42=0,0,1)</f>
        <v>1</v>
      </c>
      <c r="H42" s="55"/>
    </row>
    <row r="43" spans="1:8" s="56" customFormat="1" ht="30" customHeight="1">
      <c r="A43" s="50">
        <f t="shared" si="1"/>
        <v>34</v>
      </c>
      <c r="B43" s="51" t="s">
        <v>186</v>
      </c>
      <c r="C43" s="51" t="s">
        <v>187</v>
      </c>
      <c r="D43" s="52">
        <v>28</v>
      </c>
      <c r="E43" s="53" t="s">
        <v>51</v>
      </c>
      <c r="F43" s="53" t="s">
        <v>188</v>
      </c>
      <c r="G43" s="54">
        <f t="shared" si="2"/>
        <v>1</v>
      </c>
      <c r="H43" s="55"/>
    </row>
    <row r="44" spans="1:8" s="56" customFormat="1" ht="30" customHeight="1">
      <c r="A44" s="50">
        <f t="shared" si="1"/>
        <v>35</v>
      </c>
      <c r="B44" s="51" t="s">
        <v>189</v>
      </c>
      <c r="C44" s="51" t="s">
        <v>190</v>
      </c>
      <c r="D44" s="52">
        <v>45</v>
      </c>
      <c r="E44" s="53" t="s">
        <v>51</v>
      </c>
      <c r="F44" s="53" t="s">
        <v>126</v>
      </c>
      <c r="G44" s="54">
        <f t="shared" si="2"/>
        <v>1</v>
      </c>
      <c r="H44" s="55"/>
    </row>
    <row r="45" spans="1:8" s="56" customFormat="1" ht="30" customHeight="1">
      <c r="A45" s="50">
        <f t="shared" si="1"/>
        <v>36</v>
      </c>
      <c r="B45" s="51" t="s">
        <v>191</v>
      </c>
      <c r="C45" s="51" t="s">
        <v>192</v>
      </c>
      <c r="D45" s="52">
        <v>28</v>
      </c>
      <c r="E45" s="53" t="s">
        <v>51</v>
      </c>
      <c r="F45" s="53" t="s">
        <v>126</v>
      </c>
      <c r="G45" s="54">
        <f t="shared" si="2"/>
        <v>1</v>
      </c>
      <c r="H45" s="55"/>
    </row>
    <row r="46" spans="1:8" s="56" customFormat="1" ht="30" customHeight="1">
      <c r="A46" s="50">
        <f t="shared" si="1"/>
        <v>37</v>
      </c>
      <c r="B46" s="51" t="s">
        <v>193</v>
      </c>
      <c r="C46" s="51" t="s">
        <v>194</v>
      </c>
      <c r="D46" s="52">
        <v>77</v>
      </c>
      <c r="E46" s="53" t="s">
        <v>51</v>
      </c>
      <c r="F46" s="53" t="s">
        <v>126</v>
      </c>
      <c r="G46" s="54">
        <f t="shared" si="2"/>
        <v>1</v>
      </c>
      <c r="H46" s="55"/>
    </row>
    <row r="47" spans="1:8" s="56" customFormat="1" ht="30" customHeight="1">
      <c r="A47" s="50">
        <f t="shared" si="1"/>
        <v>38</v>
      </c>
      <c r="B47" s="51" t="s">
        <v>195</v>
      </c>
      <c r="C47" s="51" t="s">
        <v>196</v>
      </c>
      <c r="D47" s="52">
        <v>27</v>
      </c>
      <c r="E47" s="53" t="s">
        <v>51</v>
      </c>
      <c r="F47" s="53" t="s">
        <v>126</v>
      </c>
      <c r="G47" s="54">
        <f t="shared" si="2"/>
        <v>1</v>
      </c>
      <c r="H47" s="55"/>
    </row>
    <row r="48" spans="1:8" s="56" customFormat="1" ht="30" customHeight="1">
      <c r="A48" s="50">
        <f t="shared" si="1"/>
        <v>39</v>
      </c>
      <c r="B48" s="51" t="s">
        <v>197</v>
      </c>
      <c r="C48" s="51" t="s">
        <v>5</v>
      </c>
      <c r="D48" s="52">
        <v>28</v>
      </c>
      <c r="E48" s="53" t="s">
        <v>51</v>
      </c>
      <c r="F48" s="53"/>
      <c r="G48" s="54">
        <f t="shared" si="2"/>
        <v>0</v>
      </c>
      <c r="H48" s="55"/>
    </row>
    <row r="49" spans="1:8" s="56" customFormat="1" ht="30" customHeight="1">
      <c r="A49" s="50">
        <f t="shared" si="1"/>
        <v>40</v>
      </c>
      <c r="B49" s="51" t="s">
        <v>198</v>
      </c>
      <c r="C49" s="51" t="s">
        <v>78</v>
      </c>
      <c r="D49" s="52">
        <v>75</v>
      </c>
      <c r="E49" s="53" t="s">
        <v>51</v>
      </c>
      <c r="F49" s="53" t="s">
        <v>126</v>
      </c>
      <c r="G49" s="54">
        <f t="shared" si="2"/>
        <v>1</v>
      </c>
      <c r="H49" s="55"/>
    </row>
    <row r="50" spans="1:8" s="56" customFormat="1" ht="30" customHeight="1">
      <c r="A50" s="50">
        <f t="shared" si="1"/>
        <v>41</v>
      </c>
      <c r="B50" s="51" t="s">
        <v>135</v>
      </c>
      <c r="C50" s="51" t="s">
        <v>135</v>
      </c>
      <c r="D50" s="52" t="s">
        <v>135</v>
      </c>
      <c r="E50" s="53" t="s">
        <v>135</v>
      </c>
      <c r="F50" s="53"/>
      <c r="G50" s="54">
        <f t="shared" si="2"/>
        <v>0</v>
      </c>
      <c r="H50" s="55"/>
    </row>
    <row r="51" spans="1:8" s="56" customFormat="1" ht="30" customHeight="1">
      <c r="A51" s="50">
        <f t="shared" si="1"/>
        <v>42</v>
      </c>
      <c r="B51" s="51"/>
      <c r="C51" s="51"/>
      <c r="D51" s="52"/>
      <c r="E51" s="53"/>
      <c r="F51" s="53"/>
      <c r="G51" s="54">
        <f t="shared" si="2"/>
        <v>0</v>
      </c>
      <c r="H51" s="55"/>
    </row>
    <row r="52" spans="1:8" s="56" customFormat="1" ht="30" customHeight="1">
      <c r="A52" s="50">
        <f t="shared" si="1"/>
        <v>43</v>
      </c>
      <c r="B52" s="51"/>
      <c r="C52" s="51"/>
      <c r="D52" s="52"/>
      <c r="E52" s="53"/>
      <c r="F52" s="53"/>
      <c r="G52" s="54">
        <f t="shared" si="2"/>
        <v>0</v>
      </c>
      <c r="H52" s="55"/>
    </row>
    <row r="53" spans="1:8" s="56" customFormat="1" ht="30" customHeight="1">
      <c r="A53" s="50">
        <f t="shared" si="1"/>
        <v>44</v>
      </c>
      <c r="B53" s="51"/>
      <c r="C53" s="51"/>
      <c r="D53" s="52"/>
      <c r="E53" s="53"/>
      <c r="F53" s="53"/>
      <c r="G53" s="54">
        <f t="shared" si="2"/>
        <v>0</v>
      </c>
      <c r="H53" s="55"/>
    </row>
    <row r="54" spans="1:8" s="56" customFormat="1" ht="30" customHeight="1">
      <c r="A54" s="50">
        <f t="shared" si="1"/>
        <v>45</v>
      </c>
      <c r="B54" s="51"/>
      <c r="C54" s="51"/>
      <c r="D54" s="52"/>
      <c r="E54" s="53"/>
      <c r="F54" s="53"/>
      <c r="G54" s="54">
        <f t="shared" si="2"/>
        <v>0</v>
      </c>
      <c r="H54" s="55"/>
    </row>
    <row r="55" spans="1:8" s="56" customFormat="1" ht="30" customHeight="1">
      <c r="A55" s="50">
        <f t="shared" si="1"/>
        <v>46</v>
      </c>
      <c r="B55" s="51"/>
      <c r="C55" s="51"/>
      <c r="D55" s="52"/>
      <c r="E55" s="53"/>
      <c r="F55" s="53"/>
      <c r="G55" s="54">
        <f t="shared" si="2"/>
        <v>0</v>
      </c>
      <c r="H55" s="55"/>
    </row>
    <row r="56" spans="1:8" s="56" customFormat="1" ht="30" customHeight="1">
      <c r="A56" s="50">
        <f t="shared" si="1"/>
        <v>47</v>
      </c>
      <c r="B56" s="51"/>
      <c r="C56" s="51"/>
      <c r="D56" s="52"/>
      <c r="E56" s="53"/>
      <c r="F56" s="53"/>
      <c r="G56" s="54">
        <f t="shared" si="2"/>
        <v>0</v>
      </c>
      <c r="H56" s="55"/>
    </row>
    <row r="57" spans="1:8" s="56" customFormat="1" ht="30" customHeight="1">
      <c r="A57" s="50">
        <f t="shared" si="1"/>
        <v>48</v>
      </c>
      <c r="B57" s="51"/>
      <c r="C57" s="51"/>
      <c r="D57" s="52"/>
      <c r="E57" s="53"/>
      <c r="F57" s="53"/>
      <c r="G57" s="54">
        <f t="shared" si="2"/>
        <v>0</v>
      </c>
      <c r="H57" s="55"/>
    </row>
    <row r="58" spans="1:8" s="56" customFormat="1" ht="30" customHeight="1">
      <c r="A58" s="50">
        <f t="shared" si="1"/>
        <v>49</v>
      </c>
      <c r="B58" s="51"/>
      <c r="C58" s="51"/>
      <c r="D58" s="52"/>
      <c r="E58" s="53"/>
      <c r="F58" s="53"/>
      <c r="G58" s="54">
        <f t="shared" si="2"/>
        <v>0</v>
      </c>
      <c r="H58" s="55"/>
    </row>
    <row r="59" spans="1:8" s="56" customFormat="1" ht="30" customHeight="1">
      <c r="A59" s="50">
        <f t="shared" si="1"/>
        <v>50</v>
      </c>
      <c r="B59" s="51"/>
      <c r="C59" s="51"/>
      <c r="D59" s="52"/>
      <c r="E59" s="53"/>
      <c r="F59" s="53"/>
      <c r="G59" s="54">
        <f t="shared" si="2"/>
        <v>0</v>
      </c>
      <c r="H59" s="55"/>
    </row>
    <row r="60" spans="1:8" ht="30" customHeight="1">
      <c r="A60" s="50">
        <f t="shared" si="1"/>
        <v>51</v>
      </c>
      <c r="B60" s="51"/>
      <c r="C60" s="51"/>
      <c r="D60" s="52"/>
      <c r="E60" s="53"/>
      <c r="F60" s="53"/>
      <c r="G60" s="54">
        <f t="shared" si="2"/>
        <v>0</v>
      </c>
      <c r="H60" s="55"/>
    </row>
    <row r="61" spans="1:8" ht="30" customHeight="1">
      <c r="A61" s="50">
        <f t="shared" si="1"/>
        <v>52</v>
      </c>
      <c r="B61" s="51"/>
      <c r="C61" s="51"/>
      <c r="D61" s="52"/>
      <c r="E61" s="53"/>
      <c r="F61" s="53"/>
      <c r="G61" s="54">
        <f t="shared" si="2"/>
        <v>0</v>
      </c>
      <c r="H61" s="55"/>
    </row>
    <row r="62" spans="1:8" ht="30" customHeight="1">
      <c r="A62" s="50">
        <f t="shared" si="1"/>
        <v>53</v>
      </c>
      <c r="B62" s="51"/>
      <c r="C62" s="51"/>
      <c r="D62" s="52"/>
      <c r="E62" s="53"/>
      <c r="F62" s="53"/>
      <c r="G62" s="54">
        <f t="shared" si="2"/>
        <v>0</v>
      </c>
      <c r="H62" s="55"/>
    </row>
    <row r="63" spans="1:8" ht="30" customHeight="1">
      <c r="A63" s="50">
        <f t="shared" si="1"/>
        <v>54</v>
      </c>
      <c r="B63" s="51"/>
      <c r="C63" s="51"/>
      <c r="D63" s="52"/>
      <c r="E63" s="53"/>
      <c r="F63" s="53"/>
      <c r="G63" s="54">
        <f t="shared" si="2"/>
        <v>0</v>
      </c>
      <c r="H63" s="55"/>
    </row>
    <row r="64" spans="1:8" ht="30" customHeight="1">
      <c r="A64" s="50">
        <f t="shared" si="1"/>
        <v>55</v>
      </c>
      <c r="B64" s="53"/>
      <c r="C64" s="53"/>
      <c r="D64" s="57"/>
      <c r="E64" s="53"/>
      <c r="F64" s="53"/>
      <c r="G64" s="54">
        <f t="shared" si="2"/>
        <v>0</v>
      </c>
      <c r="H64" s="55"/>
    </row>
    <row r="65" spans="1:8" ht="30" customHeight="1">
      <c r="A65" s="50">
        <f t="shared" si="1"/>
        <v>56</v>
      </c>
      <c r="B65" s="53"/>
      <c r="C65" s="53"/>
      <c r="D65" s="57"/>
      <c r="E65" s="53"/>
      <c r="F65" s="53"/>
      <c r="G65" s="54">
        <f t="shared" si="2"/>
        <v>0</v>
      </c>
      <c r="H65" s="55"/>
    </row>
    <row r="66" spans="1:8" ht="30" customHeight="1">
      <c r="A66" s="50">
        <f t="shared" si="1"/>
        <v>57</v>
      </c>
      <c r="B66" s="53"/>
      <c r="C66" s="53"/>
      <c r="D66" s="57"/>
      <c r="E66" s="53"/>
      <c r="F66" s="53"/>
      <c r="G66" s="54">
        <f t="shared" si="2"/>
        <v>0</v>
      </c>
      <c r="H66" s="55"/>
    </row>
    <row r="67" spans="1:8" ht="30" customHeight="1">
      <c r="A67" s="50">
        <f t="shared" si="1"/>
        <v>58</v>
      </c>
      <c r="B67" s="53"/>
      <c r="C67" s="53"/>
      <c r="D67" s="57"/>
      <c r="E67" s="53"/>
      <c r="F67" s="53"/>
      <c r="G67" s="54">
        <f t="shared" si="2"/>
        <v>0</v>
      </c>
      <c r="H67" s="55"/>
    </row>
    <row r="68" spans="1:8" ht="30" customHeight="1">
      <c r="A68" s="50">
        <f t="shared" si="1"/>
        <v>59</v>
      </c>
      <c r="B68" s="53"/>
      <c r="C68" s="53"/>
      <c r="D68" s="57"/>
      <c r="E68" s="53"/>
      <c r="F68" s="53"/>
      <c r="G68" s="54">
        <f t="shared" si="2"/>
        <v>0</v>
      </c>
      <c r="H68" s="55"/>
    </row>
    <row r="69" spans="1:8" ht="30" customHeight="1">
      <c r="A69" s="50">
        <f t="shared" si="1"/>
        <v>60</v>
      </c>
      <c r="B69" s="53"/>
      <c r="C69" s="53"/>
      <c r="D69" s="57"/>
      <c r="E69" s="53"/>
      <c r="F69" s="53"/>
      <c r="G69" s="54">
        <f t="shared" si="2"/>
        <v>0</v>
      </c>
      <c r="H69" s="55"/>
    </row>
    <row r="70" spans="1:8" ht="30" customHeight="1">
      <c r="A70" s="50">
        <f t="shared" si="1"/>
        <v>61</v>
      </c>
      <c r="B70" s="53"/>
      <c r="C70" s="53"/>
      <c r="D70" s="57"/>
      <c r="E70" s="53"/>
      <c r="F70" s="53"/>
      <c r="G70" s="54">
        <f t="shared" si="2"/>
        <v>0</v>
      </c>
      <c r="H70" s="55"/>
    </row>
    <row r="71" spans="1:8" ht="30" customHeight="1">
      <c r="A71" s="50">
        <f aca="true" t="shared" si="3" ref="A71:A109">IF(A70=0,0,A70+1)</f>
        <v>62</v>
      </c>
      <c r="B71" s="53"/>
      <c r="C71" s="53"/>
      <c r="D71" s="57"/>
      <c r="E71" s="53"/>
      <c r="F71" s="53"/>
      <c r="G71" s="54">
        <f t="shared" si="2"/>
        <v>0</v>
      </c>
      <c r="H71" s="55"/>
    </row>
    <row r="72" spans="1:8" ht="30" customHeight="1">
      <c r="A72" s="50">
        <f t="shared" si="3"/>
        <v>63</v>
      </c>
      <c r="B72" s="53"/>
      <c r="C72" s="53"/>
      <c r="D72" s="57"/>
      <c r="E72" s="53"/>
      <c r="F72" s="53"/>
      <c r="G72" s="54">
        <f t="shared" si="2"/>
        <v>0</v>
      </c>
      <c r="H72" s="55"/>
    </row>
    <row r="73" spans="1:8" ht="30" customHeight="1">
      <c r="A73" s="50">
        <f t="shared" si="3"/>
        <v>64</v>
      </c>
      <c r="B73" s="53"/>
      <c r="C73" s="53"/>
      <c r="D73" s="57"/>
      <c r="E73" s="53"/>
      <c r="F73" s="53"/>
      <c r="G73" s="54">
        <f t="shared" si="2"/>
        <v>0</v>
      </c>
      <c r="H73" s="55"/>
    </row>
    <row r="74" spans="1:8" ht="30" customHeight="1">
      <c r="A74" s="50">
        <f t="shared" si="3"/>
        <v>65</v>
      </c>
      <c r="B74" s="53"/>
      <c r="C74" s="53"/>
      <c r="D74" s="57"/>
      <c r="E74" s="53"/>
      <c r="F74" s="53"/>
      <c r="G74" s="54">
        <f aca="true" t="shared" si="4" ref="G74:G105">IF(F74=0,0,1)</f>
        <v>0</v>
      </c>
      <c r="H74" s="55"/>
    </row>
    <row r="75" spans="1:8" ht="30" customHeight="1">
      <c r="A75" s="50">
        <f t="shared" si="3"/>
        <v>66</v>
      </c>
      <c r="B75" s="53"/>
      <c r="C75" s="53"/>
      <c r="D75" s="57"/>
      <c r="E75" s="53"/>
      <c r="F75" s="53"/>
      <c r="G75" s="54">
        <f t="shared" si="4"/>
        <v>0</v>
      </c>
      <c r="H75" s="55"/>
    </row>
    <row r="76" spans="1:8" ht="30" customHeight="1">
      <c r="A76" s="50">
        <f t="shared" si="3"/>
        <v>67</v>
      </c>
      <c r="B76" s="53"/>
      <c r="C76" s="53"/>
      <c r="D76" s="57"/>
      <c r="E76" s="53"/>
      <c r="F76" s="53"/>
      <c r="G76" s="54">
        <f t="shared" si="4"/>
        <v>0</v>
      </c>
      <c r="H76" s="55"/>
    </row>
    <row r="77" spans="1:8" ht="30" customHeight="1">
      <c r="A77" s="50">
        <f t="shared" si="3"/>
        <v>68</v>
      </c>
      <c r="B77" s="53"/>
      <c r="C77" s="53"/>
      <c r="D77" s="57"/>
      <c r="E77" s="53"/>
      <c r="F77" s="53"/>
      <c r="G77" s="54">
        <f t="shared" si="4"/>
        <v>0</v>
      </c>
      <c r="H77" s="55"/>
    </row>
    <row r="78" spans="1:8" ht="30" customHeight="1">
      <c r="A78" s="50">
        <f t="shared" si="3"/>
        <v>69</v>
      </c>
      <c r="B78" s="53"/>
      <c r="C78" s="53"/>
      <c r="D78" s="57"/>
      <c r="E78" s="53"/>
      <c r="F78" s="53"/>
      <c r="G78" s="54">
        <f t="shared" si="4"/>
        <v>0</v>
      </c>
      <c r="H78" s="55"/>
    </row>
    <row r="79" spans="1:8" ht="30" customHeight="1">
      <c r="A79" s="50">
        <f t="shared" si="3"/>
        <v>70</v>
      </c>
      <c r="B79" s="53"/>
      <c r="C79" s="53"/>
      <c r="D79" s="57"/>
      <c r="E79" s="53"/>
      <c r="F79" s="53"/>
      <c r="G79" s="54">
        <f t="shared" si="4"/>
        <v>0</v>
      </c>
      <c r="H79" s="55"/>
    </row>
    <row r="80" spans="1:8" ht="30" customHeight="1">
      <c r="A80" s="50">
        <f t="shared" si="3"/>
        <v>71</v>
      </c>
      <c r="B80" s="53"/>
      <c r="C80" s="53"/>
      <c r="D80" s="57"/>
      <c r="E80" s="53"/>
      <c r="F80" s="53"/>
      <c r="G80" s="54">
        <f t="shared" si="4"/>
        <v>0</v>
      </c>
      <c r="H80" s="55"/>
    </row>
    <row r="81" spans="1:8" ht="30" customHeight="1">
      <c r="A81" s="50">
        <f t="shared" si="3"/>
        <v>72</v>
      </c>
      <c r="B81" s="53"/>
      <c r="C81" s="53"/>
      <c r="D81" s="57"/>
      <c r="E81" s="53"/>
      <c r="F81" s="53"/>
      <c r="G81" s="54">
        <f t="shared" si="4"/>
        <v>0</v>
      </c>
      <c r="H81" s="55"/>
    </row>
    <row r="82" spans="1:8" ht="30" customHeight="1">
      <c r="A82" s="50">
        <f t="shared" si="3"/>
        <v>73</v>
      </c>
      <c r="B82" s="53"/>
      <c r="C82" s="53"/>
      <c r="D82" s="57"/>
      <c r="E82" s="53"/>
      <c r="F82" s="53"/>
      <c r="G82" s="54">
        <f t="shared" si="4"/>
        <v>0</v>
      </c>
      <c r="H82" s="55"/>
    </row>
    <row r="83" spans="1:8" ht="30" customHeight="1">
      <c r="A83" s="50">
        <f t="shared" si="3"/>
        <v>74</v>
      </c>
      <c r="B83" s="53"/>
      <c r="C83" s="53"/>
      <c r="D83" s="57"/>
      <c r="E83" s="53"/>
      <c r="F83" s="53"/>
      <c r="G83" s="54">
        <f t="shared" si="4"/>
        <v>0</v>
      </c>
      <c r="H83" s="55"/>
    </row>
    <row r="84" spans="1:8" ht="30" customHeight="1">
      <c r="A84" s="50">
        <f t="shared" si="3"/>
        <v>75</v>
      </c>
      <c r="B84" s="53"/>
      <c r="C84" s="53"/>
      <c r="D84" s="57"/>
      <c r="E84" s="53"/>
      <c r="F84" s="53"/>
      <c r="G84" s="54">
        <f t="shared" si="4"/>
        <v>0</v>
      </c>
      <c r="H84" s="55"/>
    </row>
    <row r="85" spans="1:8" ht="30" customHeight="1">
      <c r="A85" s="50">
        <f t="shared" si="3"/>
        <v>76</v>
      </c>
      <c r="B85" s="53"/>
      <c r="C85" s="53"/>
      <c r="D85" s="57"/>
      <c r="E85" s="53"/>
      <c r="F85" s="53"/>
      <c r="G85" s="54">
        <f t="shared" si="4"/>
        <v>0</v>
      </c>
      <c r="H85" s="55"/>
    </row>
    <row r="86" spans="1:8" ht="30" customHeight="1">
      <c r="A86" s="50">
        <f t="shared" si="3"/>
        <v>77</v>
      </c>
      <c r="B86" s="53"/>
      <c r="C86" s="53"/>
      <c r="D86" s="57"/>
      <c r="E86" s="53"/>
      <c r="F86" s="53"/>
      <c r="G86" s="54">
        <f t="shared" si="4"/>
        <v>0</v>
      </c>
      <c r="H86" s="55"/>
    </row>
    <row r="87" spans="1:8" ht="30" customHeight="1">
      <c r="A87" s="50">
        <f t="shared" si="3"/>
        <v>78</v>
      </c>
      <c r="B87" s="53"/>
      <c r="C87" s="53"/>
      <c r="D87" s="57"/>
      <c r="E87" s="53"/>
      <c r="F87" s="53"/>
      <c r="G87" s="54">
        <f t="shared" si="4"/>
        <v>0</v>
      </c>
      <c r="H87" s="55"/>
    </row>
    <row r="88" spans="1:8" ht="30" customHeight="1">
      <c r="A88" s="50">
        <f t="shared" si="3"/>
        <v>79</v>
      </c>
      <c r="B88" s="53"/>
      <c r="C88" s="53"/>
      <c r="D88" s="57"/>
      <c r="E88" s="53"/>
      <c r="F88" s="53"/>
      <c r="G88" s="54">
        <f t="shared" si="4"/>
        <v>0</v>
      </c>
      <c r="H88" s="55"/>
    </row>
    <row r="89" spans="1:8" ht="30" customHeight="1">
      <c r="A89" s="50">
        <f t="shared" si="3"/>
        <v>80</v>
      </c>
      <c r="B89" s="53"/>
      <c r="C89" s="53"/>
      <c r="D89" s="57"/>
      <c r="E89" s="53"/>
      <c r="F89" s="53"/>
      <c r="G89" s="54">
        <f t="shared" si="4"/>
        <v>0</v>
      </c>
      <c r="H89" s="55"/>
    </row>
    <row r="90" spans="1:8" ht="30" customHeight="1">
      <c r="A90" s="50">
        <f t="shared" si="3"/>
        <v>81</v>
      </c>
      <c r="B90" s="53"/>
      <c r="C90" s="53"/>
      <c r="D90" s="57"/>
      <c r="E90" s="53"/>
      <c r="F90" s="53"/>
      <c r="G90" s="54">
        <f t="shared" si="4"/>
        <v>0</v>
      </c>
      <c r="H90" s="55"/>
    </row>
    <row r="91" spans="1:8" ht="30" customHeight="1">
      <c r="A91" s="50">
        <f t="shared" si="3"/>
        <v>82</v>
      </c>
      <c r="B91" s="53"/>
      <c r="C91" s="53"/>
      <c r="D91" s="57"/>
      <c r="E91" s="53"/>
      <c r="F91" s="53"/>
      <c r="G91" s="54">
        <f t="shared" si="4"/>
        <v>0</v>
      </c>
      <c r="H91" s="55"/>
    </row>
    <row r="92" spans="1:8" ht="30" customHeight="1">
      <c r="A92" s="50">
        <f t="shared" si="3"/>
        <v>83</v>
      </c>
      <c r="B92" s="53"/>
      <c r="C92" s="53"/>
      <c r="D92" s="57"/>
      <c r="E92" s="53"/>
      <c r="F92" s="53"/>
      <c r="G92" s="54">
        <f t="shared" si="4"/>
        <v>0</v>
      </c>
      <c r="H92" s="55"/>
    </row>
    <row r="93" spans="1:8" ht="30" customHeight="1">
      <c r="A93" s="50">
        <f t="shared" si="3"/>
        <v>84</v>
      </c>
      <c r="B93" s="53"/>
      <c r="C93" s="53"/>
      <c r="D93" s="57"/>
      <c r="E93" s="53"/>
      <c r="F93" s="53"/>
      <c r="G93" s="54">
        <f t="shared" si="4"/>
        <v>0</v>
      </c>
      <c r="H93" s="55"/>
    </row>
    <row r="94" spans="1:8" ht="30" customHeight="1">
      <c r="A94" s="50">
        <f t="shared" si="3"/>
        <v>85</v>
      </c>
      <c r="B94" s="53"/>
      <c r="C94" s="53"/>
      <c r="D94" s="57"/>
      <c r="E94" s="53"/>
      <c r="F94" s="53"/>
      <c r="G94" s="54">
        <f t="shared" si="4"/>
        <v>0</v>
      </c>
      <c r="H94" s="55"/>
    </row>
    <row r="95" spans="1:8" ht="30" customHeight="1">
      <c r="A95" s="50">
        <f t="shared" si="3"/>
        <v>86</v>
      </c>
      <c r="B95" s="53"/>
      <c r="C95" s="53"/>
      <c r="D95" s="57"/>
      <c r="E95" s="53"/>
      <c r="F95" s="53"/>
      <c r="G95" s="54">
        <f t="shared" si="4"/>
        <v>0</v>
      </c>
      <c r="H95" s="55"/>
    </row>
    <row r="96" spans="1:8" ht="30" customHeight="1">
      <c r="A96" s="50">
        <f t="shared" si="3"/>
        <v>87</v>
      </c>
      <c r="B96" s="53"/>
      <c r="C96" s="53"/>
      <c r="D96" s="57"/>
      <c r="E96" s="53"/>
      <c r="F96" s="53"/>
      <c r="G96" s="54">
        <f t="shared" si="4"/>
        <v>0</v>
      </c>
      <c r="H96" s="55"/>
    </row>
    <row r="97" spans="1:8" ht="30" customHeight="1">
      <c r="A97" s="50">
        <f t="shared" si="3"/>
        <v>88</v>
      </c>
      <c r="B97" s="53"/>
      <c r="C97" s="53"/>
      <c r="D97" s="57"/>
      <c r="E97" s="53"/>
      <c r="F97" s="53"/>
      <c r="G97" s="54">
        <f t="shared" si="4"/>
        <v>0</v>
      </c>
      <c r="H97" s="55"/>
    </row>
    <row r="98" spans="1:8" ht="30" customHeight="1">
      <c r="A98" s="50">
        <f t="shared" si="3"/>
        <v>89</v>
      </c>
      <c r="B98" s="53"/>
      <c r="C98" s="53"/>
      <c r="D98" s="57"/>
      <c r="E98" s="53"/>
      <c r="F98" s="53"/>
      <c r="G98" s="54">
        <f t="shared" si="4"/>
        <v>0</v>
      </c>
      <c r="H98" s="55"/>
    </row>
    <row r="99" spans="1:8" ht="30" customHeight="1">
      <c r="A99" s="50">
        <f t="shared" si="3"/>
        <v>90</v>
      </c>
      <c r="B99" s="53"/>
      <c r="C99" s="53"/>
      <c r="D99" s="57"/>
      <c r="E99" s="53"/>
      <c r="F99" s="53"/>
      <c r="G99" s="54">
        <f t="shared" si="4"/>
        <v>0</v>
      </c>
      <c r="H99" s="55"/>
    </row>
    <row r="100" spans="1:8" ht="30" customHeight="1">
      <c r="A100" s="50">
        <f t="shared" si="3"/>
        <v>91</v>
      </c>
      <c r="B100" s="53"/>
      <c r="C100" s="53"/>
      <c r="D100" s="57"/>
      <c r="E100" s="53"/>
      <c r="F100" s="53"/>
      <c r="G100" s="54">
        <f t="shared" si="4"/>
        <v>0</v>
      </c>
      <c r="H100" s="55"/>
    </row>
    <row r="101" spans="1:8" ht="30" customHeight="1">
      <c r="A101" s="50">
        <f t="shared" si="3"/>
        <v>92</v>
      </c>
      <c r="B101" s="53"/>
      <c r="C101" s="53"/>
      <c r="D101" s="57"/>
      <c r="E101" s="53"/>
      <c r="F101" s="53"/>
      <c r="G101" s="54">
        <f t="shared" si="4"/>
        <v>0</v>
      </c>
      <c r="H101" s="55"/>
    </row>
    <row r="102" spans="1:8" ht="30" customHeight="1">
      <c r="A102" s="50">
        <f t="shared" si="3"/>
        <v>93</v>
      </c>
      <c r="B102" s="53"/>
      <c r="C102" s="53"/>
      <c r="D102" s="57"/>
      <c r="E102" s="53"/>
      <c r="F102" s="53"/>
      <c r="G102" s="54">
        <f t="shared" si="4"/>
        <v>0</v>
      </c>
      <c r="H102" s="55"/>
    </row>
    <row r="103" spans="1:8" ht="30" customHeight="1">
      <c r="A103" s="50">
        <f t="shared" si="3"/>
        <v>94</v>
      </c>
      <c r="B103" s="53"/>
      <c r="C103" s="53"/>
      <c r="D103" s="57"/>
      <c r="E103" s="53"/>
      <c r="F103" s="53"/>
      <c r="G103" s="54">
        <f t="shared" si="4"/>
        <v>0</v>
      </c>
      <c r="H103" s="55"/>
    </row>
    <row r="104" spans="1:8" ht="30" customHeight="1">
      <c r="A104" s="50">
        <f t="shared" si="3"/>
        <v>95</v>
      </c>
      <c r="B104" s="53"/>
      <c r="C104" s="53"/>
      <c r="D104" s="57"/>
      <c r="E104" s="53"/>
      <c r="F104" s="53"/>
      <c r="G104" s="54">
        <f t="shared" si="4"/>
        <v>0</v>
      </c>
      <c r="H104" s="55"/>
    </row>
    <row r="105" spans="1:8" ht="30" customHeight="1">
      <c r="A105" s="50">
        <f t="shared" si="3"/>
        <v>96</v>
      </c>
      <c r="B105" s="53"/>
      <c r="C105" s="53"/>
      <c r="D105" s="57"/>
      <c r="E105" s="53"/>
      <c r="F105" s="53"/>
      <c r="G105" s="54">
        <f t="shared" si="4"/>
        <v>0</v>
      </c>
      <c r="H105" s="55"/>
    </row>
    <row r="106" spans="1:8" ht="30" customHeight="1">
      <c r="A106" s="50">
        <f t="shared" si="3"/>
        <v>97</v>
      </c>
      <c r="B106" s="53"/>
      <c r="C106" s="53"/>
      <c r="D106" s="57"/>
      <c r="E106" s="53"/>
      <c r="F106" s="53"/>
      <c r="G106" s="54">
        <f>IF(F106=0,0,1)</f>
        <v>0</v>
      </c>
      <c r="H106" s="55"/>
    </row>
    <row r="107" spans="1:8" ht="30" customHeight="1">
      <c r="A107" s="50">
        <f t="shared" si="3"/>
        <v>98</v>
      </c>
      <c r="B107" s="53"/>
      <c r="C107" s="53"/>
      <c r="D107" s="57"/>
      <c r="E107" s="53"/>
      <c r="F107" s="53"/>
      <c r="G107" s="54">
        <f>IF(F107=0,0,1)</f>
        <v>0</v>
      </c>
      <c r="H107" s="55"/>
    </row>
    <row r="108" spans="1:8" ht="30" customHeight="1">
      <c r="A108" s="50">
        <f t="shared" si="3"/>
        <v>99</v>
      </c>
      <c r="B108" s="53"/>
      <c r="C108" s="53"/>
      <c r="D108" s="57"/>
      <c r="E108" s="53"/>
      <c r="F108" s="53"/>
      <c r="G108" s="54">
        <f>IF(F108=0,0,1)</f>
        <v>0</v>
      </c>
      <c r="H108" s="55"/>
    </row>
    <row r="109" spans="1:8" ht="30" customHeight="1">
      <c r="A109" s="50">
        <f t="shared" si="3"/>
        <v>100</v>
      </c>
      <c r="B109" s="53"/>
      <c r="C109" s="53"/>
      <c r="D109" s="57"/>
      <c r="E109" s="53"/>
      <c r="F109" s="53"/>
      <c r="G109" s="54">
        <f>IF(F109=0,0,1)</f>
        <v>0</v>
      </c>
      <c r="H109" s="55"/>
    </row>
    <row r="110" spans="1:8" ht="15" customHeight="1">
      <c r="A110" s="58"/>
      <c r="B110" s="59"/>
      <c r="C110" s="60"/>
      <c r="D110" s="61"/>
      <c r="E110" s="60"/>
      <c r="F110" s="62"/>
      <c r="G110" s="63"/>
      <c r="H110" s="55"/>
    </row>
    <row r="111" spans="1:8" ht="15" customHeight="1">
      <c r="A111" s="58"/>
      <c r="B111" s="59"/>
      <c r="C111" s="60"/>
      <c r="D111" s="61"/>
      <c r="E111" s="60"/>
      <c r="F111" s="62"/>
      <c r="G111" s="63"/>
      <c r="H111" s="55"/>
    </row>
    <row r="112" spans="1:8" ht="15" customHeight="1">
      <c r="A112" s="58"/>
      <c r="B112" s="59"/>
      <c r="C112" s="60"/>
      <c r="D112" s="61"/>
      <c r="E112" s="60"/>
      <c r="F112" s="62"/>
      <c r="G112" s="63"/>
      <c r="H112" s="55"/>
    </row>
    <row r="113" spans="1:8" ht="15" customHeight="1">
      <c r="A113" s="58"/>
      <c r="B113" s="59"/>
      <c r="C113" s="60"/>
      <c r="D113" s="61"/>
      <c r="E113" s="60"/>
      <c r="F113" s="62"/>
      <c r="G113" s="63"/>
      <c r="H113" s="55"/>
    </row>
    <row r="114" spans="1:12" ht="12.75">
      <c r="A114" s="64"/>
      <c r="B114" s="65"/>
      <c r="C114" s="66"/>
      <c r="D114" s="67"/>
      <c r="E114" s="66"/>
      <c r="F114" s="68"/>
      <c r="G114" s="69"/>
      <c r="H114" s="70"/>
      <c r="I114" s="64"/>
      <c r="J114" s="71"/>
      <c r="K114" s="72"/>
      <c r="L114" s="72"/>
    </row>
    <row r="115" spans="7:12" ht="12.75">
      <c r="G115" s="73"/>
      <c r="H115" s="70"/>
      <c r="I115" s="64"/>
      <c r="J115" s="71"/>
      <c r="K115" s="72"/>
      <c r="L115" s="72"/>
    </row>
    <row r="116" spans="7:12" ht="12.75">
      <c r="G116" s="74"/>
      <c r="H116" s="70"/>
      <c r="I116" s="64"/>
      <c r="J116" s="71"/>
      <c r="K116" s="72"/>
      <c r="L116" s="72"/>
    </row>
    <row r="117" spans="7:12" ht="12.75">
      <c r="G117" s="74"/>
      <c r="H117" s="70"/>
      <c r="I117" s="64"/>
      <c r="J117" s="71"/>
      <c r="K117" s="72"/>
      <c r="L117" s="72"/>
    </row>
    <row r="118" spans="7:12" ht="12.75">
      <c r="G118" s="35"/>
      <c r="H118" s="70"/>
      <c r="I118" s="64"/>
      <c r="J118" s="71"/>
      <c r="K118" s="72"/>
      <c r="L118" s="72"/>
    </row>
    <row r="119" spans="7:12" ht="15.75" customHeight="1">
      <c r="G119" s="75"/>
      <c r="H119" s="70"/>
      <c r="I119" s="64"/>
      <c r="J119" s="71"/>
      <c r="K119" s="72"/>
      <c r="L119" s="72"/>
    </row>
    <row r="120" spans="7:12" ht="12.75">
      <c r="G120" s="69"/>
      <c r="H120" s="70"/>
      <c r="I120" s="64"/>
      <c r="J120" s="71"/>
      <c r="K120" s="72"/>
      <c r="L120" s="72"/>
    </row>
    <row r="121" spans="7:12" ht="12.75">
      <c r="G121" s="69"/>
      <c r="H121" s="70"/>
      <c r="I121" s="64"/>
      <c r="J121" s="71"/>
      <c r="K121" s="72"/>
      <c r="L121" s="72"/>
    </row>
    <row r="122" spans="7:12" ht="12.75">
      <c r="G122" s="69"/>
      <c r="H122" s="70"/>
      <c r="I122" s="64"/>
      <c r="J122" s="71"/>
      <c r="K122" s="72"/>
      <c r="L122" s="72"/>
    </row>
    <row r="123" spans="7:12" ht="12.75">
      <c r="G123" s="69"/>
      <c r="H123" s="70"/>
      <c r="I123" s="64"/>
      <c r="J123" s="71"/>
      <c r="K123" s="72"/>
      <c r="L123" s="72"/>
    </row>
    <row r="124" spans="7:12" ht="12.75">
      <c r="G124" s="69"/>
      <c r="H124" s="70"/>
      <c r="I124" s="64"/>
      <c r="J124" s="71"/>
      <c r="K124" s="72"/>
      <c r="L124" s="72"/>
    </row>
    <row r="125" spans="7:12" ht="12.75">
      <c r="G125" s="69"/>
      <c r="H125" s="70"/>
      <c r="I125" s="64"/>
      <c r="J125" s="71"/>
      <c r="K125" s="72"/>
      <c r="L125" s="72"/>
    </row>
    <row r="126" spans="7:12" ht="12.75">
      <c r="G126" s="69"/>
      <c r="H126" s="70"/>
      <c r="I126" s="64"/>
      <c r="J126" s="71"/>
      <c r="K126" s="72"/>
      <c r="L126" s="72"/>
    </row>
    <row r="127" spans="7:12" ht="12.75">
      <c r="G127" s="69"/>
      <c r="H127" s="70"/>
      <c r="I127" s="64"/>
      <c r="J127" s="71"/>
      <c r="K127" s="72"/>
      <c r="L127" s="72"/>
    </row>
    <row r="128" spans="7:12" ht="12.75">
      <c r="G128" s="69"/>
      <c r="H128" s="70"/>
      <c r="I128" s="64"/>
      <c r="J128" s="71"/>
      <c r="K128" s="72"/>
      <c r="L128" s="72"/>
    </row>
    <row r="129" spans="7:12" ht="12.75">
      <c r="G129" s="69"/>
      <c r="H129" s="70"/>
      <c r="I129" s="64"/>
      <c r="J129" s="71"/>
      <c r="K129" s="72"/>
      <c r="L129" s="72"/>
    </row>
    <row r="130" spans="7:12" ht="12.75">
      <c r="G130" s="69"/>
      <c r="H130" s="70"/>
      <c r="I130" s="64"/>
      <c r="J130" s="71"/>
      <c r="K130" s="72"/>
      <c r="L130" s="72"/>
    </row>
    <row r="131" spans="7:12" ht="12.75">
      <c r="G131" s="69"/>
      <c r="H131" s="70"/>
      <c r="I131" s="64"/>
      <c r="J131" s="71"/>
      <c r="K131" s="72"/>
      <c r="L131" s="72"/>
    </row>
    <row r="132" spans="7:12" ht="12.75">
      <c r="G132" s="69"/>
      <c r="H132" s="70"/>
      <c r="I132" s="64"/>
      <c r="J132" s="71"/>
      <c r="K132" s="72"/>
      <c r="L132" s="72"/>
    </row>
    <row r="133" spans="7:12" ht="12.75">
      <c r="G133" s="69"/>
      <c r="H133" s="70"/>
      <c r="I133" s="64"/>
      <c r="J133" s="71"/>
      <c r="K133" s="72"/>
      <c r="L133" s="72"/>
    </row>
    <row r="134" spans="7:12" ht="12.75">
      <c r="G134" s="69"/>
      <c r="H134" s="70"/>
      <c r="I134" s="64"/>
      <c r="J134" s="71"/>
      <c r="K134" s="72"/>
      <c r="L134" s="72"/>
    </row>
    <row r="135" spans="7:12" ht="12.75">
      <c r="G135" s="69"/>
      <c r="H135" s="70"/>
      <c r="I135" s="64"/>
      <c r="J135" s="71"/>
      <c r="K135" s="72"/>
      <c r="L135" s="72"/>
    </row>
    <row r="136" spans="7:12" ht="12.75">
      <c r="G136" s="69"/>
      <c r="H136" s="70"/>
      <c r="I136" s="64"/>
      <c r="J136" s="71"/>
      <c r="K136" s="72"/>
      <c r="L136" s="72"/>
    </row>
    <row r="137" spans="7:12" ht="12.75">
      <c r="G137" s="69"/>
      <c r="H137" s="70"/>
      <c r="I137" s="64"/>
      <c r="J137" s="71"/>
      <c r="K137" s="72"/>
      <c r="L137" s="72"/>
    </row>
    <row r="138" spans="7:12" ht="12.75">
      <c r="G138" s="69"/>
      <c r="H138" s="70"/>
      <c r="I138" s="64"/>
      <c r="J138" s="71"/>
      <c r="K138" s="72"/>
      <c r="L138" s="72"/>
    </row>
    <row r="139" spans="7:12" ht="12.75">
      <c r="G139" s="69"/>
      <c r="H139" s="70"/>
      <c r="I139" s="64"/>
      <c r="J139" s="71"/>
      <c r="K139" s="72"/>
      <c r="L139" s="72"/>
    </row>
    <row r="140" spans="7:12" ht="12.75">
      <c r="G140" s="69"/>
      <c r="H140" s="70"/>
      <c r="I140" s="64"/>
      <c r="J140" s="71"/>
      <c r="K140" s="72"/>
      <c r="L140" s="72"/>
    </row>
    <row r="141" spans="7:12" ht="12.75">
      <c r="G141" s="69"/>
      <c r="H141" s="70"/>
      <c r="I141" s="64"/>
      <c r="J141" s="71"/>
      <c r="K141" s="72"/>
      <c r="L141" s="72"/>
    </row>
    <row r="142" spans="7:12" ht="12.75">
      <c r="G142" s="69"/>
      <c r="H142" s="70"/>
      <c r="I142" s="64"/>
      <c r="J142" s="71"/>
      <c r="K142" s="72"/>
      <c r="L142" s="72"/>
    </row>
    <row r="143" spans="7:12" ht="12.75">
      <c r="G143" s="69"/>
      <c r="H143" s="70"/>
      <c r="I143" s="64"/>
      <c r="J143" s="71"/>
      <c r="K143" s="72"/>
      <c r="L143" s="72"/>
    </row>
    <row r="144" spans="7:12" ht="12.75">
      <c r="G144" s="69"/>
      <c r="H144" s="70"/>
      <c r="I144" s="64"/>
      <c r="J144" s="71"/>
      <c r="K144" s="72"/>
      <c r="L144" s="72"/>
    </row>
    <row r="145" spans="7:12" ht="12.75">
      <c r="G145" s="69"/>
      <c r="H145" s="70"/>
      <c r="I145" s="64"/>
      <c r="J145" s="71"/>
      <c r="K145" s="72"/>
      <c r="L145" s="72"/>
    </row>
    <row r="146" spans="7:12" ht="12.75">
      <c r="G146" s="69"/>
      <c r="H146" s="70"/>
      <c r="I146" s="64"/>
      <c r="J146" s="71"/>
      <c r="K146" s="72"/>
      <c r="L146" s="72"/>
    </row>
    <row r="147" spans="7:12" ht="12.75">
      <c r="G147" s="69"/>
      <c r="H147" s="70"/>
      <c r="I147" s="64"/>
      <c r="J147" s="71"/>
      <c r="K147" s="72"/>
      <c r="L147" s="72"/>
    </row>
    <row r="148" spans="7:12" ht="12.75">
      <c r="G148" s="69"/>
      <c r="H148" s="70"/>
      <c r="I148" s="64"/>
      <c r="J148" s="71"/>
      <c r="K148" s="72"/>
      <c r="L148" s="72"/>
    </row>
    <row r="149" spans="7:12" ht="12.75">
      <c r="G149" s="69"/>
      <c r="H149" s="70"/>
      <c r="I149" s="64"/>
      <c r="J149" s="71"/>
      <c r="K149" s="72"/>
      <c r="L149" s="72"/>
    </row>
    <row r="150" spans="7:12" ht="12.75">
      <c r="G150" s="69"/>
      <c r="H150" s="70"/>
      <c r="I150" s="64"/>
      <c r="J150" s="71"/>
      <c r="K150" s="72"/>
      <c r="L150" s="72"/>
    </row>
    <row r="151" spans="7:12" ht="12.75">
      <c r="G151" s="69"/>
      <c r="H151" s="70"/>
      <c r="I151" s="64"/>
      <c r="J151" s="71"/>
      <c r="K151" s="72"/>
      <c r="L151" s="72"/>
    </row>
    <row r="152" spans="7:12" ht="12.75">
      <c r="G152" s="69"/>
      <c r="H152" s="70"/>
      <c r="I152" s="64"/>
      <c r="J152" s="71"/>
      <c r="K152" s="72"/>
      <c r="L152" s="72"/>
    </row>
    <row r="153" spans="7:12" ht="12.75">
      <c r="G153" s="69"/>
      <c r="H153" s="70"/>
      <c r="I153" s="64"/>
      <c r="J153" s="71"/>
      <c r="K153" s="72"/>
      <c r="L153" s="72"/>
    </row>
    <row r="154" spans="7:12" ht="12.75">
      <c r="G154" s="69"/>
      <c r="H154" s="70"/>
      <c r="I154" s="64"/>
      <c r="J154" s="71"/>
      <c r="K154" s="72"/>
      <c r="L154" s="72"/>
    </row>
    <row r="155" spans="7:12" ht="12.75">
      <c r="G155" s="69"/>
      <c r="H155" s="70"/>
      <c r="I155" s="64"/>
      <c r="J155" s="71"/>
      <c r="K155" s="72"/>
      <c r="L155" s="72"/>
    </row>
    <row r="156" spans="7:12" ht="12.75">
      <c r="G156" s="69"/>
      <c r="H156" s="70"/>
      <c r="I156" s="64"/>
      <c r="J156" s="71"/>
      <c r="K156" s="72"/>
      <c r="L156" s="72"/>
    </row>
    <row r="157" spans="7:12" ht="12.75">
      <c r="G157" s="69"/>
      <c r="H157" s="70"/>
      <c r="I157" s="64"/>
      <c r="J157" s="71"/>
      <c r="K157" s="72"/>
      <c r="L157" s="72"/>
    </row>
    <row r="158" spans="7:12" ht="12.75">
      <c r="G158" s="69"/>
      <c r="H158" s="70"/>
      <c r="I158" s="64"/>
      <c r="J158" s="71"/>
      <c r="K158" s="72"/>
      <c r="L158" s="72"/>
    </row>
    <row r="159" spans="7:12" ht="12.75">
      <c r="G159" s="69"/>
      <c r="H159" s="70"/>
      <c r="I159" s="64"/>
      <c r="J159" s="71"/>
      <c r="K159" s="72"/>
      <c r="L159" s="72"/>
    </row>
    <row r="160" spans="7:12" ht="12.75">
      <c r="G160" s="69"/>
      <c r="H160" s="70"/>
      <c r="I160" s="64"/>
      <c r="J160" s="71"/>
      <c r="K160" s="72"/>
      <c r="L160" s="72"/>
    </row>
    <row r="161" spans="7:12" ht="12.75">
      <c r="G161" s="69"/>
      <c r="H161" s="70"/>
      <c r="I161" s="64"/>
      <c r="J161" s="71"/>
      <c r="K161" s="72"/>
      <c r="L161" s="72"/>
    </row>
    <row r="162" spans="7:12" ht="12.75">
      <c r="G162" s="69"/>
      <c r="H162" s="70"/>
      <c r="I162" s="64"/>
      <c r="J162" s="71"/>
      <c r="K162" s="72"/>
      <c r="L162" s="72"/>
    </row>
    <row r="163" spans="7:12" ht="12.75">
      <c r="G163" s="69"/>
      <c r="H163" s="70"/>
      <c r="I163" s="64"/>
      <c r="J163" s="71"/>
      <c r="K163" s="72"/>
      <c r="L163" s="72"/>
    </row>
    <row r="164" spans="7:12" ht="12.75">
      <c r="G164" s="69"/>
      <c r="H164" s="70"/>
      <c r="I164" s="64"/>
      <c r="J164" s="71"/>
      <c r="K164" s="72"/>
      <c r="L164" s="72"/>
    </row>
    <row r="165" spans="7:12" ht="12.75">
      <c r="G165" s="69"/>
      <c r="H165" s="70"/>
      <c r="I165" s="64"/>
      <c r="J165" s="71"/>
      <c r="K165" s="72"/>
      <c r="L165" s="72"/>
    </row>
    <row r="166" spans="7:12" ht="12.75">
      <c r="G166" s="69"/>
      <c r="H166" s="70"/>
      <c r="I166" s="64"/>
      <c r="J166" s="71"/>
      <c r="K166" s="72"/>
      <c r="L166" s="72"/>
    </row>
    <row r="167" spans="7:12" ht="12.75">
      <c r="G167" s="69"/>
      <c r="H167" s="70"/>
      <c r="I167" s="64"/>
      <c r="J167" s="71"/>
      <c r="K167" s="72"/>
      <c r="L167" s="72"/>
    </row>
    <row r="168" spans="7:12" ht="12.75">
      <c r="G168" s="69"/>
      <c r="H168" s="70"/>
      <c r="I168" s="64"/>
      <c r="J168" s="71"/>
      <c r="K168" s="72"/>
      <c r="L168" s="72"/>
    </row>
    <row r="169" spans="7:12" ht="12.75">
      <c r="G169" s="69"/>
      <c r="H169" s="70"/>
      <c r="I169" s="64"/>
      <c r="J169" s="71"/>
      <c r="K169" s="72"/>
      <c r="L169" s="72"/>
    </row>
    <row r="170" spans="7:12" ht="12.75">
      <c r="G170" s="69"/>
      <c r="H170" s="70"/>
      <c r="I170" s="64"/>
      <c r="J170" s="71"/>
      <c r="K170" s="72"/>
      <c r="L170" s="72"/>
    </row>
    <row r="171" spans="7:12" ht="12.75">
      <c r="G171" s="69"/>
      <c r="H171" s="70"/>
      <c r="I171" s="64"/>
      <c r="J171" s="71"/>
      <c r="K171" s="72"/>
      <c r="L171" s="72"/>
    </row>
    <row r="172" spans="7:12" ht="12.75">
      <c r="G172" s="69"/>
      <c r="H172" s="70"/>
      <c r="I172" s="64"/>
      <c r="J172" s="71"/>
      <c r="K172" s="72"/>
      <c r="L172" s="72"/>
    </row>
    <row r="173" spans="7:12" ht="12.75">
      <c r="G173" s="69"/>
      <c r="H173" s="70"/>
      <c r="I173" s="64"/>
      <c r="J173" s="71"/>
      <c r="K173" s="72"/>
      <c r="L173" s="72"/>
    </row>
    <row r="174" spans="7:12" ht="12.75">
      <c r="G174" s="69"/>
      <c r="H174" s="70"/>
      <c r="I174" s="64"/>
      <c r="J174" s="71"/>
      <c r="K174" s="72"/>
      <c r="L174" s="72"/>
    </row>
    <row r="175" spans="7:12" ht="12.75">
      <c r="G175" s="69"/>
      <c r="H175" s="70"/>
      <c r="I175" s="64"/>
      <c r="J175" s="71"/>
      <c r="K175" s="72"/>
      <c r="L175" s="72"/>
    </row>
    <row r="176" spans="7:12" ht="12.75">
      <c r="G176" s="69"/>
      <c r="H176" s="70"/>
      <c r="I176" s="64"/>
      <c r="J176" s="71"/>
      <c r="K176" s="72"/>
      <c r="L176" s="72"/>
    </row>
    <row r="177" spans="7:12" ht="12.75">
      <c r="G177" s="69"/>
      <c r="H177" s="70"/>
      <c r="I177" s="64"/>
      <c r="J177" s="71"/>
      <c r="K177" s="72"/>
      <c r="L177" s="72"/>
    </row>
    <row r="178" spans="7:12" ht="12.75">
      <c r="G178" s="69"/>
      <c r="H178" s="70"/>
      <c r="I178" s="64"/>
      <c r="J178" s="71"/>
      <c r="K178" s="72"/>
      <c r="L178" s="72"/>
    </row>
    <row r="179" spans="7:12" ht="12.75">
      <c r="G179" s="69"/>
      <c r="H179" s="70"/>
      <c r="I179" s="64"/>
      <c r="J179" s="71"/>
      <c r="K179" s="72"/>
      <c r="L179" s="72"/>
    </row>
    <row r="180" spans="7:12" ht="12.75">
      <c r="G180" s="69"/>
      <c r="H180" s="70"/>
      <c r="I180" s="64"/>
      <c r="J180" s="71"/>
      <c r="K180" s="72"/>
      <c r="L180" s="72"/>
    </row>
    <row r="181" spans="7:12" ht="12.75">
      <c r="G181" s="69"/>
      <c r="H181" s="70"/>
      <c r="I181" s="64"/>
      <c r="J181" s="71"/>
      <c r="K181" s="72"/>
      <c r="L181" s="72"/>
    </row>
    <row r="182" spans="7:12" ht="12.75">
      <c r="G182" s="69"/>
      <c r="H182" s="70"/>
      <c r="I182" s="64"/>
      <c r="J182" s="71"/>
      <c r="K182" s="72"/>
      <c r="L182" s="72"/>
    </row>
    <row r="183" spans="7:12" ht="12.75">
      <c r="G183" s="69"/>
      <c r="H183" s="70"/>
      <c r="I183" s="64"/>
      <c r="J183" s="71"/>
      <c r="K183" s="72"/>
      <c r="L183" s="72"/>
    </row>
    <row r="184" spans="7:12" ht="12.75">
      <c r="G184" s="69"/>
      <c r="H184" s="70"/>
      <c r="I184" s="64"/>
      <c r="J184" s="71"/>
      <c r="K184" s="72"/>
      <c r="L184" s="72"/>
    </row>
    <row r="185" spans="7:12" ht="12.75">
      <c r="G185" s="69"/>
      <c r="H185" s="70"/>
      <c r="I185" s="64"/>
      <c r="J185" s="71"/>
      <c r="K185" s="72"/>
      <c r="L185" s="72"/>
    </row>
    <row r="186" spans="7:12" ht="12.75">
      <c r="G186" s="69"/>
      <c r="H186" s="70"/>
      <c r="I186" s="64"/>
      <c r="J186" s="68"/>
      <c r="K186" s="72"/>
      <c r="L186" s="72"/>
    </row>
    <row r="187" spans="7:12" ht="12.75">
      <c r="G187" s="69"/>
      <c r="H187" s="70"/>
      <c r="I187" s="64"/>
      <c r="J187" s="68"/>
      <c r="K187" s="72"/>
      <c r="L187" s="72"/>
    </row>
    <row r="188" spans="7:12" ht="12.75">
      <c r="G188" s="69"/>
      <c r="H188" s="70"/>
      <c r="I188" s="64"/>
      <c r="J188" s="68"/>
      <c r="K188" s="72"/>
      <c r="L188" s="72"/>
    </row>
    <row r="189" spans="7:12" ht="12.75">
      <c r="G189" s="69"/>
      <c r="H189" s="70"/>
      <c r="I189" s="64"/>
      <c r="J189" s="68"/>
      <c r="K189" s="72"/>
      <c r="L189" s="72"/>
    </row>
    <row r="190" spans="7:12" ht="12.75">
      <c r="G190" s="69"/>
      <c r="H190" s="70"/>
      <c r="I190" s="64"/>
      <c r="J190" s="68"/>
      <c r="K190" s="72"/>
      <c r="L190" s="72"/>
    </row>
    <row r="191" spans="7:12" ht="12.75">
      <c r="G191" s="69"/>
      <c r="H191" s="70"/>
      <c r="I191" s="64"/>
      <c r="J191" s="68"/>
      <c r="K191" s="72"/>
      <c r="L191" s="72"/>
    </row>
    <row r="192" spans="7:12" ht="12.75">
      <c r="G192" s="69"/>
      <c r="H192" s="70"/>
      <c r="I192" s="64"/>
      <c r="J192" s="68"/>
      <c r="K192" s="72"/>
      <c r="L192" s="72"/>
    </row>
    <row r="193" spans="7:12" ht="12.75">
      <c r="G193" s="69"/>
      <c r="H193" s="70"/>
      <c r="I193" s="64"/>
      <c r="J193" s="68"/>
      <c r="K193" s="72"/>
      <c r="L193" s="72"/>
    </row>
    <row r="194" spans="7:12" ht="12.75">
      <c r="G194" s="69"/>
      <c r="H194" s="70"/>
      <c r="I194" s="64"/>
      <c r="J194" s="68"/>
      <c r="K194" s="72"/>
      <c r="L194" s="72"/>
    </row>
    <row r="195" spans="7:12" ht="12.75">
      <c r="G195" s="69"/>
      <c r="H195" s="70"/>
      <c r="I195" s="64"/>
      <c r="J195" s="68"/>
      <c r="K195" s="72"/>
      <c r="L195" s="72"/>
    </row>
    <row r="196" spans="7:12" ht="12.75">
      <c r="G196" s="69"/>
      <c r="H196" s="70"/>
      <c r="I196" s="64"/>
      <c r="J196" s="68"/>
      <c r="K196" s="72"/>
      <c r="L196" s="72"/>
    </row>
    <row r="197" spans="7:12" ht="12.75">
      <c r="G197" s="69"/>
      <c r="H197" s="70"/>
      <c r="I197" s="64"/>
      <c r="J197" s="68"/>
      <c r="K197" s="72"/>
      <c r="L197" s="72"/>
    </row>
    <row r="198" spans="7:12" ht="12.75">
      <c r="G198" s="69"/>
      <c r="H198" s="70"/>
      <c r="I198" s="64"/>
      <c r="J198" s="68"/>
      <c r="K198" s="72"/>
      <c r="L198" s="72"/>
    </row>
    <row r="199" spans="7:12" ht="12.75">
      <c r="G199" s="69"/>
      <c r="H199" s="70"/>
      <c r="I199" s="64"/>
      <c r="J199" s="68"/>
      <c r="K199" s="72"/>
      <c r="L199" s="72"/>
    </row>
    <row r="200" spans="7:12" ht="12.75">
      <c r="G200" s="69"/>
      <c r="H200" s="70"/>
      <c r="I200" s="64"/>
      <c r="J200" s="68"/>
      <c r="K200" s="72"/>
      <c r="L200" s="72"/>
    </row>
    <row r="201" spans="7:12" ht="12.75">
      <c r="G201" s="69"/>
      <c r="H201" s="70"/>
      <c r="I201" s="64"/>
      <c r="J201" s="68"/>
      <c r="K201" s="72"/>
      <c r="L201" s="72"/>
    </row>
  </sheetData>
  <sheetProtection selectLockedCells="1" selectUnlockedCells="1"/>
  <mergeCells count="5">
    <mergeCell ref="C1:F1"/>
    <mergeCell ref="C2:F2"/>
    <mergeCell ref="C3:F3"/>
    <mergeCell ref="C4:F4"/>
    <mergeCell ref="A6:F6"/>
  </mergeCells>
  <printOptions horizontalCentered="1" verticalCentered="1"/>
  <pageMargins left="0.2361111111111111" right="0.3541666666666667" top="1.3569444444444445" bottom="0.4326388888888889" header="0.5118055555555555" footer="0.2361111111111111"/>
  <pageSetup fitToHeight="0" fitToWidth="1" horizontalDpi="300" verticalDpi="300" orientation="portrait" paperSize="9"/>
  <headerFooter alignWithMargins="0">
    <oddFooter>&amp;C&amp;A</oddFooter>
  </headerFooter>
  <rowBreaks count="1" manualBreakCount="1">
    <brk id="111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L201"/>
  <sheetViews>
    <sheetView zoomScalePageLayoutView="0" workbookViewId="0" topLeftCell="A1">
      <selection activeCell="B10" sqref="B10"/>
    </sheetView>
  </sheetViews>
  <sheetFormatPr defaultColWidth="17.00390625" defaultRowHeight="12.75"/>
  <cols>
    <col min="1" max="1" width="7.7109375" style="24" customWidth="1"/>
    <col min="2" max="2" width="26.28125" style="25" customWidth="1"/>
    <col min="3" max="3" width="27.421875" style="26" customWidth="1"/>
    <col min="4" max="4" width="11.28125" style="27" customWidth="1"/>
    <col min="5" max="5" width="27.421875" style="26" customWidth="1"/>
    <col min="6" max="6" width="27.421875" style="28" customWidth="1"/>
    <col min="7" max="7" width="0" style="29" hidden="1" customWidth="1"/>
    <col min="8" max="8" width="2.7109375" style="30" customWidth="1"/>
    <col min="9" max="9" width="12.8515625" style="24" customWidth="1"/>
    <col min="10" max="10" width="11.140625" style="28" customWidth="1"/>
    <col min="11" max="11" width="28.7109375" style="26" customWidth="1"/>
    <col min="12" max="12" width="25.57421875" style="26" customWidth="1"/>
    <col min="13" max="16384" width="17.00390625" style="26" customWidth="1"/>
  </cols>
  <sheetData>
    <row r="1" spans="1:7" ht="12.75">
      <c r="A1" s="31"/>
      <c r="B1" s="32" t="s">
        <v>199</v>
      </c>
      <c r="C1" s="145" t="str">
        <f>infos_course!B2</f>
        <v>VOVES</v>
      </c>
      <c r="D1" s="145"/>
      <c r="E1" s="145"/>
      <c r="F1" s="145"/>
      <c r="G1" s="34"/>
    </row>
    <row r="2" spans="1:7" ht="12.75">
      <c r="A2" s="33"/>
      <c r="B2" s="32" t="s">
        <v>200</v>
      </c>
      <c r="C2" s="146" t="str">
        <f>infos_course!B3</f>
        <v>A C VOVES</v>
      </c>
      <c r="D2" s="146"/>
      <c r="E2" s="146"/>
      <c r="F2" s="146"/>
      <c r="G2" s="35"/>
    </row>
    <row r="3" spans="1:7" ht="12.75">
      <c r="A3" s="31"/>
      <c r="B3" s="32" t="s">
        <v>201</v>
      </c>
      <c r="C3" s="147">
        <f>infos_course!B4</f>
        <v>0</v>
      </c>
      <c r="D3" s="147"/>
      <c r="E3" s="147"/>
      <c r="F3" s="147"/>
      <c r="G3" s="35"/>
    </row>
    <row r="4" spans="1:7" ht="12.75" customHeight="1">
      <c r="A4" s="31"/>
      <c r="B4" s="36" t="s">
        <v>40</v>
      </c>
      <c r="C4" s="148">
        <f>infos_course!B13</f>
        <v>0</v>
      </c>
      <c r="D4" s="148"/>
      <c r="E4" s="148"/>
      <c r="F4" s="148"/>
      <c r="G4" s="35"/>
    </row>
    <row r="5" spans="1:7" ht="12.75" customHeight="1">
      <c r="A5" s="31"/>
      <c r="B5" s="36"/>
      <c r="C5" s="38"/>
      <c r="D5" s="39"/>
      <c r="E5" s="38"/>
      <c r="F5" s="37"/>
      <c r="G5" s="35"/>
    </row>
    <row r="6" spans="1:7" ht="12.75" customHeight="1">
      <c r="A6" s="149" t="s">
        <v>18</v>
      </c>
      <c r="B6" s="149"/>
      <c r="C6" s="149"/>
      <c r="D6" s="149"/>
      <c r="E6" s="149"/>
      <c r="F6" s="149"/>
      <c r="G6" s="40"/>
    </row>
    <row r="7" spans="1:10" s="46" customFormat="1" ht="12.75" customHeight="1">
      <c r="A7" s="41"/>
      <c r="B7" s="41"/>
      <c r="C7" s="41"/>
      <c r="D7" s="42"/>
      <c r="E7" s="41"/>
      <c r="F7" s="41"/>
      <c r="G7" s="34"/>
      <c r="H7" s="43"/>
      <c r="I7" s="44"/>
      <c r="J7" s="45"/>
    </row>
    <row r="8" spans="1:10" s="46" customFormat="1" ht="12.75" customHeight="1">
      <c r="A8" s="41"/>
      <c r="B8" s="41"/>
      <c r="C8" s="41"/>
      <c r="D8" s="42"/>
      <c r="E8" s="41"/>
      <c r="F8" s="41"/>
      <c r="G8" s="47">
        <f>SUM(G10:G109)</f>
        <v>0</v>
      </c>
      <c r="H8" s="43"/>
      <c r="I8" s="44"/>
      <c r="J8" s="45"/>
    </row>
    <row r="9" spans="1:10" s="46" customFormat="1" ht="30" customHeight="1">
      <c r="A9" s="48" t="s">
        <v>43</v>
      </c>
      <c r="B9" s="48" t="s">
        <v>44</v>
      </c>
      <c r="C9" s="48" t="s">
        <v>4</v>
      </c>
      <c r="D9" s="49" t="s">
        <v>45</v>
      </c>
      <c r="E9" s="48" t="s">
        <v>46</v>
      </c>
      <c r="F9" s="48" t="s">
        <v>47</v>
      </c>
      <c r="G9" s="35" t="s">
        <v>48</v>
      </c>
      <c r="H9" s="43"/>
      <c r="I9" s="44"/>
      <c r="J9" s="45"/>
    </row>
    <row r="10" spans="1:8" s="56" customFormat="1" ht="30" customHeight="1">
      <c r="A10" s="50">
        <v>1</v>
      </c>
      <c r="B10" s="53"/>
      <c r="C10" s="53"/>
      <c r="D10" s="57"/>
      <c r="E10" s="53"/>
      <c r="F10" s="53"/>
      <c r="G10" s="54">
        <f aca="true" t="shared" si="0" ref="G10:G41">IF(F10=0,0,1)</f>
        <v>0</v>
      </c>
      <c r="H10" s="76"/>
    </row>
    <row r="11" spans="1:8" s="56" customFormat="1" ht="30" customHeight="1">
      <c r="A11" s="50">
        <f aca="true" t="shared" si="1" ref="A11:A42">IF(A10=0,0,A10+1)</f>
        <v>2</v>
      </c>
      <c r="B11" s="53"/>
      <c r="C11" s="53"/>
      <c r="D11" s="57"/>
      <c r="E11" s="53"/>
      <c r="F11" s="53"/>
      <c r="G11" s="54">
        <f t="shared" si="0"/>
        <v>0</v>
      </c>
      <c r="H11" s="55"/>
    </row>
    <row r="12" spans="1:8" s="56" customFormat="1" ht="30" customHeight="1">
      <c r="A12" s="50">
        <f t="shared" si="1"/>
        <v>3</v>
      </c>
      <c r="B12" s="53"/>
      <c r="C12" s="53"/>
      <c r="D12" s="57"/>
      <c r="E12" s="53"/>
      <c r="F12" s="53"/>
      <c r="G12" s="54">
        <f t="shared" si="0"/>
        <v>0</v>
      </c>
      <c r="H12" s="55"/>
    </row>
    <row r="13" spans="1:8" s="56" customFormat="1" ht="30" customHeight="1">
      <c r="A13" s="50">
        <f t="shared" si="1"/>
        <v>4</v>
      </c>
      <c r="B13" s="53"/>
      <c r="C13" s="53"/>
      <c r="D13" s="57"/>
      <c r="E13" s="53"/>
      <c r="F13" s="53"/>
      <c r="G13" s="54">
        <f t="shared" si="0"/>
        <v>0</v>
      </c>
      <c r="H13" s="55"/>
    </row>
    <row r="14" spans="1:8" s="56" customFormat="1" ht="30" customHeight="1">
      <c r="A14" s="50">
        <f t="shared" si="1"/>
        <v>5</v>
      </c>
      <c r="B14" s="53"/>
      <c r="C14" s="53"/>
      <c r="D14" s="57"/>
      <c r="E14" s="53"/>
      <c r="F14" s="53"/>
      <c r="G14" s="54">
        <f t="shared" si="0"/>
        <v>0</v>
      </c>
      <c r="H14" s="55"/>
    </row>
    <row r="15" spans="1:8" s="56" customFormat="1" ht="30" customHeight="1">
      <c r="A15" s="50">
        <f t="shared" si="1"/>
        <v>6</v>
      </c>
      <c r="B15" s="53"/>
      <c r="C15" s="53"/>
      <c r="D15" s="57"/>
      <c r="E15" s="53"/>
      <c r="F15" s="53"/>
      <c r="G15" s="54">
        <f t="shared" si="0"/>
        <v>0</v>
      </c>
      <c r="H15" s="55"/>
    </row>
    <row r="16" spans="1:8" s="56" customFormat="1" ht="30" customHeight="1">
      <c r="A16" s="50">
        <f t="shared" si="1"/>
        <v>7</v>
      </c>
      <c r="B16" s="53"/>
      <c r="C16" s="53"/>
      <c r="D16" s="57"/>
      <c r="E16" s="53"/>
      <c r="F16" s="53"/>
      <c r="G16" s="54">
        <f t="shared" si="0"/>
        <v>0</v>
      </c>
      <c r="H16" s="55"/>
    </row>
    <row r="17" spans="1:8" s="56" customFormat="1" ht="30" customHeight="1">
      <c r="A17" s="50">
        <f t="shared" si="1"/>
        <v>8</v>
      </c>
      <c r="B17" s="53"/>
      <c r="C17" s="53"/>
      <c r="D17" s="57"/>
      <c r="E17" s="53"/>
      <c r="F17" s="53"/>
      <c r="G17" s="54">
        <f t="shared" si="0"/>
        <v>0</v>
      </c>
      <c r="H17" s="55"/>
    </row>
    <row r="18" spans="1:8" s="56" customFormat="1" ht="30" customHeight="1">
      <c r="A18" s="50">
        <f t="shared" si="1"/>
        <v>9</v>
      </c>
      <c r="B18" s="53"/>
      <c r="C18" s="53"/>
      <c r="D18" s="57"/>
      <c r="E18" s="53"/>
      <c r="F18" s="53"/>
      <c r="G18" s="54">
        <f t="shared" si="0"/>
        <v>0</v>
      </c>
      <c r="H18" s="55"/>
    </row>
    <row r="19" spans="1:8" s="56" customFormat="1" ht="30" customHeight="1">
      <c r="A19" s="50">
        <f t="shared" si="1"/>
        <v>10</v>
      </c>
      <c r="B19" s="53"/>
      <c r="C19" s="53"/>
      <c r="D19" s="57"/>
      <c r="E19" s="53"/>
      <c r="F19" s="53"/>
      <c r="G19" s="54">
        <f t="shared" si="0"/>
        <v>0</v>
      </c>
      <c r="H19" s="55"/>
    </row>
    <row r="20" spans="1:8" s="56" customFormat="1" ht="30" customHeight="1">
      <c r="A20" s="50">
        <f t="shared" si="1"/>
        <v>11</v>
      </c>
      <c r="B20" s="53"/>
      <c r="C20" s="53"/>
      <c r="D20" s="57"/>
      <c r="E20" s="53"/>
      <c r="F20" s="53"/>
      <c r="G20" s="54">
        <f t="shared" si="0"/>
        <v>0</v>
      </c>
      <c r="H20" s="55"/>
    </row>
    <row r="21" spans="1:8" s="56" customFormat="1" ht="30" customHeight="1">
      <c r="A21" s="50">
        <f t="shared" si="1"/>
        <v>12</v>
      </c>
      <c r="B21" s="53"/>
      <c r="C21" s="53"/>
      <c r="D21" s="57"/>
      <c r="E21" s="53"/>
      <c r="F21" s="53"/>
      <c r="G21" s="54">
        <f t="shared" si="0"/>
        <v>0</v>
      </c>
      <c r="H21" s="55"/>
    </row>
    <row r="22" spans="1:8" s="56" customFormat="1" ht="30" customHeight="1">
      <c r="A22" s="50">
        <f t="shared" si="1"/>
        <v>13</v>
      </c>
      <c r="B22" s="53"/>
      <c r="C22" s="53"/>
      <c r="D22" s="57"/>
      <c r="E22" s="53"/>
      <c r="F22" s="53"/>
      <c r="G22" s="54">
        <f t="shared" si="0"/>
        <v>0</v>
      </c>
      <c r="H22" s="55"/>
    </row>
    <row r="23" spans="1:8" s="56" customFormat="1" ht="30" customHeight="1">
      <c r="A23" s="50">
        <f t="shared" si="1"/>
        <v>14</v>
      </c>
      <c r="B23" s="53"/>
      <c r="C23" s="53"/>
      <c r="D23" s="57"/>
      <c r="E23" s="53"/>
      <c r="F23" s="53"/>
      <c r="G23" s="54">
        <f t="shared" si="0"/>
        <v>0</v>
      </c>
      <c r="H23" s="55"/>
    </row>
    <row r="24" spans="1:8" s="56" customFormat="1" ht="30" customHeight="1">
      <c r="A24" s="50">
        <f t="shared" si="1"/>
        <v>15</v>
      </c>
      <c r="B24" s="53"/>
      <c r="C24" s="53"/>
      <c r="D24" s="57"/>
      <c r="E24" s="53"/>
      <c r="F24" s="53"/>
      <c r="G24" s="54">
        <f t="shared" si="0"/>
        <v>0</v>
      </c>
      <c r="H24" s="55"/>
    </row>
    <row r="25" spans="1:8" s="56" customFormat="1" ht="30" customHeight="1">
      <c r="A25" s="50">
        <f t="shared" si="1"/>
        <v>16</v>
      </c>
      <c r="B25" s="53"/>
      <c r="C25" s="53"/>
      <c r="D25" s="57"/>
      <c r="E25" s="53"/>
      <c r="F25" s="53"/>
      <c r="G25" s="54">
        <f t="shared" si="0"/>
        <v>0</v>
      </c>
      <c r="H25" s="55"/>
    </row>
    <row r="26" spans="1:8" s="56" customFormat="1" ht="30" customHeight="1">
      <c r="A26" s="50">
        <f t="shared" si="1"/>
        <v>17</v>
      </c>
      <c r="B26" s="53"/>
      <c r="C26" s="53"/>
      <c r="D26" s="57"/>
      <c r="E26" s="53"/>
      <c r="F26" s="53"/>
      <c r="G26" s="54">
        <f t="shared" si="0"/>
        <v>0</v>
      </c>
      <c r="H26" s="55"/>
    </row>
    <row r="27" spans="1:8" s="56" customFormat="1" ht="30" customHeight="1">
      <c r="A27" s="50">
        <f t="shared" si="1"/>
        <v>18</v>
      </c>
      <c r="B27" s="53"/>
      <c r="C27" s="53"/>
      <c r="D27" s="57"/>
      <c r="E27" s="53"/>
      <c r="F27" s="53"/>
      <c r="G27" s="54">
        <f t="shared" si="0"/>
        <v>0</v>
      </c>
      <c r="H27" s="55"/>
    </row>
    <row r="28" spans="1:8" s="56" customFormat="1" ht="30" customHeight="1">
      <c r="A28" s="50">
        <f t="shared" si="1"/>
        <v>19</v>
      </c>
      <c r="B28" s="53"/>
      <c r="C28" s="53"/>
      <c r="D28" s="57"/>
      <c r="E28" s="53"/>
      <c r="F28" s="53"/>
      <c r="G28" s="54">
        <f t="shared" si="0"/>
        <v>0</v>
      </c>
      <c r="H28" s="55"/>
    </row>
    <row r="29" spans="1:8" s="56" customFormat="1" ht="30" customHeight="1">
      <c r="A29" s="50">
        <f t="shared" si="1"/>
        <v>20</v>
      </c>
      <c r="B29" s="53"/>
      <c r="C29" s="53"/>
      <c r="D29" s="57"/>
      <c r="E29" s="53"/>
      <c r="F29" s="53"/>
      <c r="G29" s="54">
        <f t="shared" si="0"/>
        <v>0</v>
      </c>
      <c r="H29" s="55"/>
    </row>
    <row r="30" spans="1:8" s="56" customFormat="1" ht="30" customHeight="1">
      <c r="A30" s="50">
        <f t="shared" si="1"/>
        <v>21</v>
      </c>
      <c r="B30" s="53"/>
      <c r="C30" s="53"/>
      <c r="D30" s="57"/>
      <c r="E30" s="53"/>
      <c r="F30" s="53"/>
      <c r="G30" s="54">
        <f t="shared" si="0"/>
        <v>0</v>
      </c>
      <c r="H30" s="55"/>
    </row>
    <row r="31" spans="1:8" s="56" customFormat="1" ht="30" customHeight="1">
      <c r="A31" s="50">
        <f t="shared" si="1"/>
        <v>22</v>
      </c>
      <c r="B31" s="53"/>
      <c r="C31" s="53"/>
      <c r="D31" s="57"/>
      <c r="E31" s="53"/>
      <c r="F31" s="53"/>
      <c r="G31" s="54">
        <f t="shared" si="0"/>
        <v>0</v>
      </c>
      <c r="H31" s="55"/>
    </row>
    <row r="32" spans="1:8" s="56" customFormat="1" ht="30" customHeight="1">
      <c r="A32" s="50">
        <f t="shared" si="1"/>
        <v>23</v>
      </c>
      <c r="B32" s="53"/>
      <c r="C32" s="53"/>
      <c r="D32" s="57"/>
      <c r="E32" s="53"/>
      <c r="F32" s="53"/>
      <c r="G32" s="54">
        <f t="shared" si="0"/>
        <v>0</v>
      </c>
      <c r="H32" s="55"/>
    </row>
    <row r="33" spans="1:8" s="56" customFormat="1" ht="30" customHeight="1">
      <c r="A33" s="50">
        <f t="shared" si="1"/>
        <v>24</v>
      </c>
      <c r="B33" s="53"/>
      <c r="C33" s="53"/>
      <c r="D33" s="57"/>
      <c r="E33" s="53"/>
      <c r="F33" s="53"/>
      <c r="G33" s="54">
        <f t="shared" si="0"/>
        <v>0</v>
      </c>
      <c r="H33" s="55"/>
    </row>
    <row r="34" spans="1:8" s="56" customFormat="1" ht="30" customHeight="1">
      <c r="A34" s="50">
        <f t="shared" si="1"/>
        <v>25</v>
      </c>
      <c r="B34" s="53"/>
      <c r="C34" s="53"/>
      <c r="D34" s="57"/>
      <c r="E34" s="53"/>
      <c r="F34" s="53"/>
      <c r="G34" s="54">
        <f t="shared" si="0"/>
        <v>0</v>
      </c>
      <c r="H34" s="55"/>
    </row>
    <row r="35" spans="1:8" s="56" customFormat="1" ht="30" customHeight="1">
      <c r="A35" s="50">
        <f t="shared" si="1"/>
        <v>26</v>
      </c>
      <c r="B35" s="53"/>
      <c r="C35" s="53"/>
      <c r="D35" s="57"/>
      <c r="E35" s="53"/>
      <c r="F35" s="53"/>
      <c r="G35" s="54">
        <f t="shared" si="0"/>
        <v>0</v>
      </c>
      <c r="H35" s="55"/>
    </row>
    <row r="36" spans="1:8" s="56" customFormat="1" ht="30" customHeight="1">
      <c r="A36" s="50">
        <f t="shared" si="1"/>
        <v>27</v>
      </c>
      <c r="B36" s="53"/>
      <c r="C36" s="53"/>
      <c r="D36" s="57"/>
      <c r="E36" s="53"/>
      <c r="F36" s="53"/>
      <c r="G36" s="54">
        <f t="shared" si="0"/>
        <v>0</v>
      </c>
      <c r="H36" s="55"/>
    </row>
    <row r="37" spans="1:8" s="56" customFormat="1" ht="30" customHeight="1">
      <c r="A37" s="50">
        <f t="shared" si="1"/>
        <v>28</v>
      </c>
      <c r="B37" s="53"/>
      <c r="C37" s="53"/>
      <c r="D37" s="57"/>
      <c r="E37" s="53"/>
      <c r="F37" s="53"/>
      <c r="G37" s="54">
        <f t="shared" si="0"/>
        <v>0</v>
      </c>
      <c r="H37" s="55"/>
    </row>
    <row r="38" spans="1:8" s="56" customFormat="1" ht="30" customHeight="1">
      <c r="A38" s="50">
        <f t="shared" si="1"/>
        <v>29</v>
      </c>
      <c r="B38" s="53"/>
      <c r="C38" s="53"/>
      <c r="D38" s="57"/>
      <c r="E38" s="53"/>
      <c r="F38" s="53"/>
      <c r="G38" s="54">
        <f t="shared" si="0"/>
        <v>0</v>
      </c>
      <c r="H38" s="55"/>
    </row>
    <row r="39" spans="1:8" s="56" customFormat="1" ht="30" customHeight="1">
      <c r="A39" s="50">
        <f t="shared" si="1"/>
        <v>30</v>
      </c>
      <c r="B39" s="53"/>
      <c r="C39" s="53"/>
      <c r="D39" s="57"/>
      <c r="E39" s="53"/>
      <c r="F39" s="53"/>
      <c r="G39" s="54">
        <f t="shared" si="0"/>
        <v>0</v>
      </c>
      <c r="H39" s="55"/>
    </row>
    <row r="40" spans="1:8" s="56" customFormat="1" ht="30" customHeight="1">
      <c r="A40" s="50">
        <f t="shared" si="1"/>
        <v>31</v>
      </c>
      <c r="B40" s="53"/>
      <c r="C40" s="53"/>
      <c r="D40" s="57"/>
      <c r="E40" s="53"/>
      <c r="F40" s="53"/>
      <c r="G40" s="54">
        <f t="shared" si="0"/>
        <v>0</v>
      </c>
      <c r="H40" s="55"/>
    </row>
    <row r="41" spans="1:8" s="56" customFormat="1" ht="30" customHeight="1">
      <c r="A41" s="50">
        <f t="shared" si="1"/>
        <v>32</v>
      </c>
      <c r="B41" s="53"/>
      <c r="C41" s="53"/>
      <c r="D41" s="57"/>
      <c r="E41" s="53"/>
      <c r="F41" s="53"/>
      <c r="G41" s="54">
        <f t="shared" si="0"/>
        <v>0</v>
      </c>
      <c r="H41" s="55"/>
    </row>
    <row r="42" spans="1:8" s="56" customFormat="1" ht="30" customHeight="1">
      <c r="A42" s="50">
        <f t="shared" si="1"/>
        <v>33</v>
      </c>
      <c r="B42" s="53"/>
      <c r="C42" s="53"/>
      <c r="D42" s="57"/>
      <c r="E42" s="53"/>
      <c r="F42" s="53"/>
      <c r="G42" s="54">
        <f aca="true" t="shared" si="2" ref="G42:G73">IF(F42=0,0,1)</f>
        <v>0</v>
      </c>
      <c r="H42" s="55"/>
    </row>
    <row r="43" spans="1:8" s="56" customFormat="1" ht="30" customHeight="1">
      <c r="A43" s="50">
        <f aca="true" t="shared" si="3" ref="A43:A74">IF(A42=0,0,A42+1)</f>
        <v>34</v>
      </c>
      <c r="B43" s="53"/>
      <c r="C43" s="53"/>
      <c r="D43" s="57"/>
      <c r="E43" s="53"/>
      <c r="F43" s="53"/>
      <c r="G43" s="54">
        <f t="shared" si="2"/>
        <v>0</v>
      </c>
      <c r="H43" s="55"/>
    </row>
    <row r="44" spans="1:8" s="56" customFormat="1" ht="30" customHeight="1">
      <c r="A44" s="50">
        <f t="shared" si="3"/>
        <v>35</v>
      </c>
      <c r="B44" s="53"/>
      <c r="C44" s="53"/>
      <c r="D44" s="57"/>
      <c r="E44" s="53"/>
      <c r="F44" s="53"/>
      <c r="G44" s="54">
        <f t="shared" si="2"/>
        <v>0</v>
      </c>
      <c r="H44" s="55"/>
    </row>
    <row r="45" spans="1:8" s="56" customFormat="1" ht="30" customHeight="1">
      <c r="A45" s="50">
        <f t="shared" si="3"/>
        <v>36</v>
      </c>
      <c r="B45" s="53"/>
      <c r="C45" s="53"/>
      <c r="D45" s="57"/>
      <c r="E45" s="53"/>
      <c r="F45" s="53"/>
      <c r="G45" s="54">
        <f t="shared" si="2"/>
        <v>0</v>
      </c>
      <c r="H45" s="55"/>
    </row>
    <row r="46" spans="1:8" s="56" customFormat="1" ht="30" customHeight="1">
      <c r="A46" s="50">
        <f t="shared" si="3"/>
        <v>37</v>
      </c>
      <c r="B46" s="53"/>
      <c r="C46" s="53"/>
      <c r="D46" s="57"/>
      <c r="E46" s="53"/>
      <c r="F46" s="53"/>
      <c r="G46" s="54">
        <f t="shared" si="2"/>
        <v>0</v>
      </c>
      <c r="H46" s="55"/>
    </row>
    <row r="47" spans="1:8" s="56" customFormat="1" ht="30" customHeight="1">
      <c r="A47" s="50">
        <f t="shared" si="3"/>
        <v>38</v>
      </c>
      <c r="B47" s="53"/>
      <c r="C47" s="53"/>
      <c r="D47" s="57"/>
      <c r="E47" s="53"/>
      <c r="F47" s="53"/>
      <c r="G47" s="54">
        <f t="shared" si="2"/>
        <v>0</v>
      </c>
      <c r="H47" s="55"/>
    </row>
    <row r="48" spans="1:8" s="56" customFormat="1" ht="30" customHeight="1">
      <c r="A48" s="50">
        <f t="shared" si="3"/>
        <v>39</v>
      </c>
      <c r="B48" s="53"/>
      <c r="C48" s="53"/>
      <c r="D48" s="57"/>
      <c r="E48" s="53"/>
      <c r="F48" s="53"/>
      <c r="G48" s="54">
        <f t="shared" si="2"/>
        <v>0</v>
      </c>
      <c r="H48" s="55"/>
    </row>
    <row r="49" spans="1:8" s="56" customFormat="1" ht="30" customHeight="1">
      <c r="A49" s="50">
        <f t="shared" si="3"/>
        <v>40</v>
      </c>
      <c r="B49" s="53"/>
      <c r="C49" s="53"/>
      <c r="D49" s="57"/>
      <c r="E49" s="53"/>
      <c r="F49" s="53"/>
      <c r="G49" s="54">
        <f t="shared" si="2"/>
        <v>0</v>
      </c>
      <c r="H49" s="55"/>
    </row>
    <row r="50" spans="1:8" s="56" customFormat="1" ht="30" customHeight="1">
      <c r="A50" s="50">
        <f t="shared" si="3"/>
        <v>41</v>
      </c>
      <c r="B50" s="53"/>
      <c r="C50" s="53"/>
      <c r="D50" s="57"/>
      <c r="E50" s="53"/>
      <c r="F50" s="53"/>
      <c r="G50" s="54">
        <f t="shared" si="2"/>
        <v>0</v>
      </c>
      <c r="H50" s="55"/>
    </row>
    <row r="51" spans="1:8" s="56" customFormat="1" ht="30" customHeight="1">
      <c r="A51" s="50">
        <f t="shared" si="3"/>
        <v>42</v>
      </c>
      <c r="B51" s="53"/>
      <c r="C51" s="53"/>
      <c r="D51" s="57"/>
      <c r="E51" s="53"/>
      <c r="F51" s="53"/>
      <c r="G51" s="54">
        <f t="shared" si="2"/>
        <v>0</v>
      </c>
      <c r="H51" s="55"/>
    </row>
    <row r="52" spans="1:8" s="56" customFormat="1" ht="30" customHeight="1">
      <c r="A52" s="50">
        <f t="shared" si="3"/>
        <v>43</v>
      </c>
      <c r="B52" s="53"/>
      <c r="C52" s="53"/>
      <c r="D52" s="57"/>
      <c r="E52" s="53"/>
      <c r="F52" s="53"/>
      <c r="G52" s="54">
        <f t="shared" si="2"/>
        <v>0</v>
      </c>
      <c r="H52" s="55"/>
    </row>
    <row r="53" spans="1:8" s="56" customFormat="1" ht="30" customHeight="1">
      <c r="A53" s="50">
        <f t="shared" si="3"/>
        <v>44</v>
      </c>
      <c r="B53" s="53"/>
      <c r="C53" s="53"/>
      <c r="D53" s="57"/>
      <c r="E53" s="53"/>
      <c r="F53" s="53"/>
      <c r="G53" s="54">
        <f t="shared" si="2"/>
        <v>0</v>
      </c>
      <c r="H53" s="55"/>
    </row>
    <row r="54" spans="1:8" s="56" customFormat="1" ht="30" customHeight="1">
      <c r="A54" s="50">
        <f t="shared" si="3"/>
        <v>45</v>
      </c>
      <c r="B54" s="53"/>
      <c r="C54" s="53"/>
      <c r="D54" s="57"/>
      <c r="E54" s="53"/>
      <c r="F54" s="53"/>
      <c r="G54" s="54">
        <f t="shared" si="2"/>
        <v>0</v>
      </c>
      <c r="H54" s="55"/>
    </row>
    <row r="55" spans="1:8" s="56" customFormat="1" ht="30" customHeight="1">
      <c r="A55" s="50">
        <f t="shared" si="3"/>
        <v>46</v>
      </c>
      <c r="B55" s="53"/>
      <c r="C55" s="53"/>
      <c r="D55" s="57"/>
      <c r="E55" s="53"/>
      <c r="F55" s="53"/>
      <c r="G55" s="54">
        <f t="shared" si="2"/>
        <v>0</v>
      </c>
      <c r="H55" s="55"/>
    </row>
    <row r="56" spans="1:8" s="56" customFormat="1" ht="30" customHeight="1">
      <c r="A56" s="50">
        <f t="shared" si="3"/>
        <v>47</v>
      </c>
      <c r="B56" s="53"/>
      <c r="C56" s="53"/>
      <c r="D56" s="57"/>
      <c r="E56" s="53"/>
      <c r="F56" s="53"/>
      <c r="G56" s="54">
        <f t="shared" si="2"/>
        <v>0</v>
      </c>
      <c r="H56" s="55"/>
    </row>
    <row r="57" spans="1:8" s="56" customFormat="1" ht="30" customHeight="1">
      <c r="A57" s="50">
        <f t="shared" si="3"/>
        <v>48</v>
      </c>
      <c r="B57" s="53"/>
      <c r="C57" s="53"/>
      <c r="D57" s="57"/>
      <c r="E57" s="53"/>
      <c r="F57" s="53"/>
      <c r="G57" s="54">
        <f t="shared" si="2"/>
        <v>0</v>
      </c>
      <c r="H57" s="55"/>
    </row>
    <row r="58" spans="1:8" s="56" customFormat="1" ht="30" customHeight="1">
      <c r="A58" s="50">
        <f t="shared" si="3"/>
        <v>49</v>
      </c>
      <c r="B58" s="53"/>
      <c r="C58" s="53"/>
      <c r="D58" s="57"/>
      <c r="E58" s="53"/>
      <c r="F58" s="53"/>
      <c r="G58" s="54">
        <f t="shared" si="2"/>
        <v>0</v>
      </c>
      <c r="H58" s="55"/>
    </row>
    <row r="59" spans="1:8" s="56" customFormat="1" ht="30" customHeight="1">
      <c r="A59" s="50">
        <f t="shared" si="3"/>
        <v>50</v>
      </c>
      <c r="B59" s="53"/>
      <c r="C59" s="53"/>
      <c r="D59" s="57"/>
      <c r="E59" s="53"/>
      <c r="F59" s="53"/>
      <c r="G59" s="54">
        <f t="shared" si="2"/>
        <v>0</v>
      </c>
      <c r="H59" s="55"/>
    </row>
    <row r="60" spans="1:8" ht="30" customHeight="1">
      <c r="A60" s="50">
        <f t="shared" si="3"/>
        <v>51</v>
      </c>
      <c r="B60" s="53"/>
      <c r="C60" s="53"/>
      <c r="D60" s="57"/>
      <c r="E60" s="53"/>
      <c r="F60" s="53"/>
      <c r="G60" s="54">
        <f t="shared" si="2"/>
        <v>0</v>
      </c>
      <c r="H60" s="55"/>
    </row>
    <row r="61" spans="1:8" ht="30" customHeight="1">
      <c r="A61" s="50">
        <f t="shared" si="3"/>
        <v>52</v>
      </c>
      <c r="B61" s="53"/>
      <c r="C61" s="53"/>
      <c r="D61" s="57"/>
      <c r="E61" s="53"/>
      <c r="F61" s="53"/>
      <c r="G61" s="54">
        <f t="shared" si="2"/>
        <v>0</v>
      </c>
      <c r="H61" s="55"/>
    </row>
    <row r="62" spans="1:8" ht="30" customHeight="1">
      <c r="A62" s="50">
        <f t="shared" si="3"/>
        <v>53</v>
      </c>
      <c r="B62" s="53"/>
      <c r="C62" s="53"/>
      <c r="D62" s="57"/>
      <c r="E62" s="53"/>
      <c r="F62" s="53"/>
      <c r="G62" s="54">
        <f t="shared" si="2"/>
        <v>0</v>
      </c>
      <c r="H62" s="55"/>
    </row>
    <row r="63" spans="1:8" ht="30" customHeight="1">
      <c r="A63" s="50">
        <f t="shared" si="3"/>
        <v>54</v>
      </c>
      <c r="B63" s="53"/>
      <c r="C63" s="53"/>
      <c r="D63" s="57"/>
      <c r="E63" s="53"/>
      <c r="F63" s="53"/>
      <c r="G63" s="54">
        <f t="shared" si="2"/>
        <v>0</v>
      </c>
      <c r="H63" s="55"/>
    </row>
    <row r="64" spans="1:8" ht="30" customHeight="1">
      <c r="A64" s="50">
        <f t="shared" si="3"/>
        <v>55</v>
      </c>
      <c r="B64" s="53"/>
      <c r="C64" s="53"/>
      <c r="D64" s="57"/>
      <c r="E64" s="53"/>
      <c r="F64" s="53"/>
      <c r="G64" s="54">
        <f t="shared" si="2"/>
        <v>0</v>
      </c>
      <c r="H64" s="55"/>
    </row>
    <row r="65" spans="1:8" ht="30" customHeight="1">
      <c r="A65" s="50">
        <f t="shared" si="3"/>
        <v>56</v>
      </c>
      <c r="B65" s="53"/>
      <c r="C65" s="53"/>
      <c r="D65" s="57"/>
      <c r="E65" s="53"/>
      <c r="F65" s="53"/>
      <c r="G65" s="54">
        <f t="shared" si="2"/>
        <v>0</v>
      </c>
      <c r="H65" s="55"/>
    </row>
    <row r="66" spans="1:8" ht="30" customHeight="1">
      <c r="A66" s="50">
        <f t="shared" si="3"/>
        <v>57</v>
      </c>
      <c r="B66" s="53"/>
      <c r="C66" s="53"/>
      <c r="D66" s="57"/>
      <c r="E66" s="53"/>
      <c r="F66" s="53"/>
      <c r="G66" s="54">
        <f t="shared" si="2"/>
        <v>0</v>
      </c>
      <c r="H66" s="55"/>
    </row>
    <row r="67" spans="1:8" ht="30" customHeight="1">
      <c r="A67" s="50">
        <f t="shared" si="3"/>
        <v>58</v>
      </c>
      <c r="B67" s="53"/>
      <c r="C67" s="53"/>
      <c r="D67" s="57"/>
      <c r="E67" s="53"/>
      <c r="F67" s="53"/>
      <c r="G67" s="54">
        <f t="shared" si="2"/>
        <v>0</v>
      </c>
      <c r="H67" s="55"/>
    </row>
    <row r="68" spans="1:8" ht="30" customHeight="1">
      <c r="A68" s="50">
        <f t="shared" si="3"/>
        <v>59</v>
      </c>
      <c r="B68" s="53"/>
      <c r="C68" s="53"/>
      <c r="D68" s="57"/>
      <c r="E68" s="53"/>
      <c r="F68" s="53"/>
      <c r="G68" s="54">
        <f t="shared" si="2"/>
        <v>0</v>
      </c>
      <c r="H68" s="55"/>
    </row>
    <row r="69" spans="1:8" ht="30" customHeight="1">
      <c r="A69" s="50">
        <f t="shared" si="3"/>
        <v>60</v>
      </c>
      <c r="B69" s="53"/>
      <c r="C69" s="53"/>
      <c r="D69" s="57"/>
      <c r="E69" s="53"/>
      <c r="F69" s="53"/>
      <c r="G69" s="54">
        <f t="shared" si="2"/>
        <v>0</v>
      </c>
      <c r="H69" s="55"/>
    </row>
    <row r="70" spans="1:8" ht="30" customHeight="1">
      <c r="A70" s="50">
        <f t="shared" si="3"/>
        <v>61</v>
      </c>
      <c r="B70" s="53"/>
      <c r="C70" s="53"/>
      <c r="D70" s="57"/>
      <c r="E70" s="53"/>
      <c r="F70" s="53"/>
      <c r="G70" s="54">
        <f t="shared" si="2"/>
        <v>0</v>
      </c>
      <c r="H70" s="55"/>
    </row>
    <row r="71" spans="1:8" ht="30" customHeight="1">
      <c r="A71" s="50">
        <f t="shared" si="3"/>
        <v>62</v>
      </c>
      <c r="B71" s="53"/>
      <c r="C71" s="53"/>
      <c r="D71" s="57"/>
      <c r="E71" s="53"/>
      <c r="F71" s="53"/>
      <c r="G71" s="54">
        <f t="shared" si="2"/>
        <v>0</v>
      </c>
      <c r="H71" s="55"/>
    </row>
    <row r="72" spans="1:8" ht="30" customHeight="1">
      <c r="A72" s="50">
        <f t="shared" si="3"/>
        <v>63</v>
      </c>
      <c r="B72" s="53"/>
      <c r="C72" s="53"/>
      <c r="D72" s="57"/>
      <c r="E72" s="53"/>
      <c r="F72" s="53"/>
      <c r="G72" s="54">
        <f t="shared" si="2"/>
        <v>0</v>
      </c>
      <c r="H72" s="55"/>
    </row>
    <row r="73" spans="1:8" ht="30" customHeight="1">
      <c r="A73" s="50">
        <f t="shared" si="3"/>
        <v>64</v>
      </c>
      <c r="B73" s="53"/>
      <c r="C73" s="53"/>
      <c r="D73" s="57"/>
      <c r="E73" s="53"/>
      <c r="F73" s="53"/>
      <c r="G73" s="54">
        <f t="shared" si="2"/>
        <v>0</v>
      </c>
      <c r="H73" s="55"/>
    </row>
    <row r="74" spans="1:8" ht="30" customHeight="1">
      <c r="A74" s="50">
        <f t="shared" si="3"/>
        <v>65</v>
      </c>
      <c r="B74" s="53"/>
      <c r="C74" s="53"/>
      <c r="D74" s="57"/>
      <c r="E74" s="53"/>
      <c r="F74" s="53"/>
      <c r="G74" s="54">
        <f aca="true" t="shared" si="4" ref="G74:G105">IF(F74=0,0,1)</f>
        <v>0</v>
      </c>
      <c r="H74" s="55"/>
    </row>
    <row r="75" spans="1:8" ht="30" customHeight="1">
      <c r="A75" s="50">
        <f aca="true" t="shared" si="5" ref="A75:A109">IF(A74=0,0,A74+1)</f>
        <v>66</v>
      </c>
      <c r="B75" s="53"/>
      <c r="C75" s="53"/>
      <c r="D75" s="57"/>
      <c r="E75" s="53"/>
      <c r="F75" s="53"/>
      <c r="G75" s="54">
        <f t="shared" si="4"/>
        <v>0</v>
      </c>
      <c r="H75" s="55"/>
    </row>
    <row r="76" spans="1:8" ht="30" customHeight="1">
      <c r="A76" s="50">
        <f t="shared" si="5"/>
        <v>67</v>
      </c>
      <c r="B76" s="53"/>
      <c r="C76" s="53"/>
      <c r="D76" s="57"/>
      <c r="E76" s="53"/>
      <c r="F76" s="53"/>
      <c r="G76" s="54">
        <f t="shared" si="4"/>
        <v>0</v>
      </c>
      <c r="H76" s="55"/>
    </row>
    <row r="77" spans="1:8" ht="30" customHeight="1">
      <c r="A77" s="50">
        <f t="shared" si="5"/>
        <v>68</v>
      </c>
      <c r="B77" s="53"/>
      <c r="C77" s="53"/>
      <c r="D77" s="57"/>
      <c r="E77" s="53"/>
      <c r="F77" s="53"/>
      <c r="G77" s="54">
        <f t="shared" si="4"/>
        <v>0</v>
      </c>
      <c r="H77" s="55"/>
    </row>
    <row r="78" spans="1:8" ht="30" customHeight="1">
      <c r="A78" s="50">
        <f t="shared" si="5"/>
        <v>69</v>
      </c>
      <c r="B78" s="53"/>
      <c r="C78" s="53"/>
      <c r="D78" s="57"/>
      <c r="E78" s="53"/>
      <c r="F78" s="53"/>
      <c r="G78" s="54">
        <f t="shared" si="4"/>
        <v>0</v>
      </c>
      <c r="H78" s="55"/>
    </row>
    <row r="79" spans="1:8" ht="30" customHeight="1">
      <c r="A79" s="50">
        <f t="shared" si="5"/>
        <v>70</v>
      </c>
      <c r="B79" s="53"/>
      <c r="C79" s="53"/>
      <c r="D79" s="57"/>
      <c r="E79" s="53"/>
      <c r="F79" s="53"/>
      <c r="G79" s="54">
        <f t="shared" si="4"/>
        <v>0</v>
      </c>
      <c r="H79" s="55"/>
    </row>
    <row r="80" spans="1:8" ht="30" customHeight="1">
      <c r="A80" s="50">
        <f t="shared" si="5"/>
        <v>71</v>
      </c>
      <c r="B80" s="53"/>
      <c r="C80" s="53"/>
      <c r="D80" s="57"/>
      <c r="E80" s="53"/>
      <c r="F80" s="53"/>
      <c r="G80" s="54">
        <f t="shared" si="4"/>
        <v>0</v>
      </c>
      <c r="H80" s="55"/>
    </row>
    <row r="81" spans="1:8" ht="30" customHeight="1">
      <c r="A81" s="50">
        <f t="shared" si="5"/>
        <v>72</v>
      </c>
      <c r="B81" s="53"/>
      <c r="C81" s="53"/>
      <c r="D81" s="57"/>
      <c r="E81" s="53"/>
      <c r="F81" s="53"/>
      <c r="G81" s="54">
        <f t="shared" si="4"/>
        <v>0</v>
      </c>
      <c r="H81" s="55"/>
    </row>
    <row r="82" spans="1:8" ht="30" customHeight="1">
      <c r="A82" s="50">
        <f t="shared" si="5"/>
        <v>73</v>
      </c>
      <c r="B82" s="53"/>
      <c r="C82" s="53"/>
      <c r="D82" s="57"/>
      <c r="E82" s="53"/>
      <c r="F82" s="53"/>
      <c r="G82" s="54">
        <f t="shared" si="4"/>
        <v>0</v>
      </c>
      <c r="H82" s="55"/>
    </row>
    <row r="83" spans="1:8" ht="30" customHeight="1">
      <c r="A83" s="50">
        <f t="shared" si="5"/>
        <v>74</v>
      </c>
      <c r="B83" s="53"/>
      <c r="C83" s="53"/>
      <c r="D83" s="57"/>
      <c r="E83" s="53"/>
      <c r="F83" s="53"/>
      <c r="G83" s="54">
        <f t="shared" si="4"/>
        <v>0</v>
      </c>
      <c r="H83" s="55"/>
    </row>
    <row r="84" spans="1:8" ht="30" customHeight="1">
      <c r="A84" s="50">
        <f t="shared" si="5"/>
        <v>75</v>
      </c>
      <c r="B84" s="53"/>
      <c r="C84" s="53"/>
      <c r="D84" s="57"/>
      <c r="E84" s="53"/>
      <c r="F84" s="53"/>
      <c r="G84" s="54">
        <f t="shared" si="4"/>
        <v>0</v>
      </c>
      <c r="H84" s="55"/>
    </row>
    <row r="85" spans="1:8" ht="30" customHeight="1">
      <c r="A85" s="50">
        <f t="shared" si="5"/>
        <v>76</v>
      </c>
      <c r="B85" s="53"/>
      <c r="C85" s="53"/>
      <c r="D85" s="57"/>
      <c r="E85" s="53"/>
      <c r="F85" s="53"/>
      <c r="G85" s="54">
        <f t="shared" si="4"/>
        <v>0</v>
      </c>
      <c r="H85" s="55"/>
    </row>
    <row r="86" spans="1:8" ht="30" customHeight="1">
      <c r="A86" s="50">
        <f t="shared" si="5"/>
        <v>77</v>
      </c>
      <c r="B86" s="53"/>
      <c r="C86" s="53"/>
      <c r="D86" s="57"/>
      <c r="E86" s="53"/>
      <c r="F86" s="53"/>
      <c r="G86" s="54">
        <f t="shared" si="4"/>
        <v>0</v>
      </c>
      <c r="H86" s="55"/>
    </row>
    <row r="87" spans="1:8" ht="30" customHeight="1">
      <c r="A87" s="50">
        <f t="shared" si="5"/>
        <v>78</v>
      </c>
      <c r="B87" s="53"/>
      <c r="C87" s="53"/>
      <c r="D87" s="57"/>
      <c r="E87" s="53"/>
      <c r="F87" s="53"/>
      <c r="G87" s="54">
        <f t="shared" si="4"/>
        <v>0</v>
      </c>
      <c r="H87" s="55"/>
    </row>
    <row r="88" spans="1:8" ht="30" customHeight="1">
      <c r="A88" s="50">
        <f t="shared" si="5"/>
        <v>79</v>
      </c>
      <c r="B88" s="53"/>
      <c r="C88" s="53"/>
      <c r="D88" s="57"/>
      <c r="E88" s="53"/>
      <c r="F88" s="53"/>
      <c r="G88" s="54">
        <f t="shared" si="4"/>
        <v>0</v>
      </c>
      <c r="H88" s="55"/>
    </row>
    <row r="89" spans="1:8" ht="30" customHeight="1">
      <c r="A89" s="50">
        <f t="shared" si="5"/>
        <v>80</v>
      </c>
      <c r="B89" s="53"/>
      <c r="C89" s="53"/>
      <c r="D89" s="57"/>
      <c r="E89" s="53"/>
      <c r="F89" s="53"/>
      <c r="G89" s="54">
        <f t="shared" si="4"/>
        <v>0</v>
      </c>
      <c r="H89" s="55"/>
    </row>
    <row r="90" spans="1:8" ht="30" customHeight="1">
      <c r="A90" s="50">
        <f t="shared" si="5"/>
        <v>81</v>
      </c>
      <c r="B90" s="53"/>
      <c r="C90" s="53"/>
      <c r="D90" s="57"/>
      <c r="E90" s="53"/>
      <c r="F90" s="53"/>
      <c r="G90" s="54">
        <f t="shared" si="4"/>
        <v>0</v>
      </c>
      <c r="H90" s="55"/>
    </row>
    <row r="91" spans="1:8" ht="30" customHeight="1">
      <c r="A91" s="50">
        <f t="shared" si="5"/>
        <v>82</v>
      </c>
      <c r="B91" s="53"/>
      <c r="C91" s="53"/>
      <c r="D91" s="57"/>
      <c r="E91" s="53"/>
      <c r="F91" s="53"/>
      <c r="G91" s="54">
        <f t="shared" si="4"/>
        <v>0</v>
      </c>
      <c r="H91" s="55"/>
    </row>
    <row r="92" spans="1:8" ht="30" customHeight="1">
      <c r="A92" s="50">
        <f t="shared" si="5"/>
        <v>83</v>
      </c>
      <c r="B92" s="53"/>
      <c r="C92" s="53"/>
      <c r="D92" s="57"/>
      <c r="E92" s="53"/>
      <c r="F92" s="53"/>
      <c r="G92" s="54">
        <f t="shared" si="4"/>
        <v>0</v>
      </c>
      <c r="H92" s="55"/>
    </row>
    <row r="93" spans="1:8" ht="30" customHeight="1">
      <c r="A93" s="50">
        <f t="shared" si="5"/>
        <v>84</v>
      </c>
      <c r="B93" s="53"/>
      <c r="C93" s="53"/>
      <c r="D93" s="57"/>
      <c r="E93" s="53"/>
      <c r="F93" s="53"/>
      <c r="G93" s="54">
        <f t="shared" si="4"/>
        <v>0</v>
      </c>
      <c r="H93" s="55"/>
    </row>
    <row r="94" spans="1:8" ht="30" customHeight="1">
      <c r="A94" s="50">
        <f t="shared" si="5"/>
        <v>85</v>
      </c>
      <c r="B94" s="53"/>
      <c r="C94" s="53"/>
      <c r="D94" s="57"/>
      <c r="E94" s="53"/>
      <c r="F94" s="53"/>
      <c r="G94" s="54">
        <f t="shared" si="4"/>
        <v>0</v>
      </c>
      <c r="H94" s="55"/>
    </row>
    <row r="95" spans="1:8" ht="30" customHeight="1">
      <c r="A95" s="50">
        <f t="shared" si="5"/>
        <v>86</v>
      </c>
      <c r="B95" s="53"/>
      <c r="C95" s="53"/>
      <c r="D95" s="57"/>
      <c r="E95" s="53"/>
      <c r="F95" s="53"/>
      <c r="G95" s="54">
        <f t="shared" si="4"/>
        <v>0</v>
      </c>
      <c r="H95" s="55"/>
    </row>
    <row r="96" spans="1:8" ht="30" customHeight="1">
      <c r="A96" s="50">
        <f t="shared" si="5"/>
        <v>87</v>
      </c>
      <c r="B96" s="53"/>
      <c r="C96" s="53"/>
      <c r="D96" s="57"/>
      <c r="E96" s="53"/>
      <c r="F96" s="53"/>
      <c r="G96" s="54">
        <f t="shared" si="4"/>
        <v>0</v>
      </c>
      <c r="H96" s="55"/>
    </row>
    <row r="97" spans="1:8" ht="30" customHeight="1">
      <c r="A97" s="50">
        <f t="shared" si="5"/>
        <v>88</v>
      </c>
      <c r="B97" s="53"/>
      <c r="C97" s="53"/>
      <c r="D97" s="57"/>
      <c r="E97" s="53"/>
      <c r="F97" s="53"/>
      <c r="G97" s="54">
        <f t="shared" si="4"/>
        <v>0</v>
      </c>
      <c r="H97" s="55"/>
    </row>
    <row r="98" spans="1:8" ht="30" customHeight="1">
      <c r="A98" s="50">
        <f t="shared" si="5"/>
        <v>89</v>
      </c>
      <c r="B98" s="53"/>
      <c r="C98" s="53"/>
      <c r="D98" s="57"/>
      <c r="E98" s="53"/>
      <c r="F98" s="53"/>
      <c r="G98" s="54">
        <f t="shared" si="4"/>
        <v>0</v>
      </c>
      <c r="H98" s="55"/>
    </row>
    <row r="99" spans="1:8" ht="30" customHeight="1">
      <c r="A99" s="50">
        <f t="shared" si="5"/>
        <v>90</v>
      </c>
      <c r="B99" s="53"/>
      <c r="C99" s="53"/>
      <c r="D99" s="57"/>
      <c r="E99" s="53"/>
      <c r="F99" s="53"/>
      <c r="G99" s="54">
        <f t="shared" si="4"/>
        <v>0</v>
      </c>
      <c r="H99" s="55"/>
    </row>
    <row r="100" spans="1:8" ht="30" customHeight="1">
      <c r="A100" s="50">
        <f t="shared" si="5"/>
        <v>91</v>
      </c>
      <c r="B100" s="53"/>
      <c r="C100" s="53"/>
      <c r="D100" s="57"/>
      <c r="E100" s="53"/>
      <c r="F100" s="53"/>
      <c r="G100" s="54">
        <f t="shared" si="4"/>
        <v>0</v>
      </c>
      <c r="H100" s="55"/>
    </row>
    <row r="101" spans="1:8" ht="30" customHeight="1">
      <c r="A101" s="50">
        <f t="shared" si="5"/>
        <v>92</v>
      </c>
      <c r="B101" s="53"/>
      <c r="C101" s="53"/>
      <c r="D101" s="57"/>
      <c r="E101" s="53"/>
      <c r="F101" s="53"/>
      <c r="G101" s="54">
        <f t="shared" si="4"/>
        <v>0</v>
      </c>
      <c r="H101" s="55"/>
    </row>
    <row r="102" spans="1:8" ht="30" customHeight="1">
      <c r="A102" s="50">
        <f t="shared" si="5"/>
        <v>93</v>
      </c>
      <c r="B102" s="53"/>
      <c r="C102" s="53"/>
      <c r="D102" s="57"/>
      <c r="E102" s="53"/>
      <c r="F102" s="53"/>
      <c r="G102" s="54">
        <f t="shared" si="4"/>
        <v>0</v>
      </c>
      <c r="H102" s="55"/>
    </row>
    <row r="103" spans="1:8" ht="30" customHeight="1">
      <c r="A103" s="50">
        <f t="shared" si="5"/>
        <v>94</v>
      </c>
      <c r="B103" s="53"/>
      <c r="C103" s="53"/>
      <c r="D103" s="57"/>
      <c r="E103" s="53"/>
      <c r="F103" s="53"/>
      <c r="G103" s="54">
        <f t="shared" si="4"/>
        <v>0</v>
      </c>
      <c r="H103" s="55"/>
    </row>
    <row r="104" spans="1:8" ht="30" customHeight="1">
      <c r="A104" s="50">
        <f t="shared" si="5"/>
        <v>95</v>
      </c>
      <c r="B104" s="53"/>
      <c r="C104" s="53"/>
      <c r="D104" s="57"/>
      <c r="E104" s="53"/>
      <c r="F104" s="53"/>
      <c r="G104" s="54">
        <f t="shared" si="4"/>
        <v>0</v>
      </c>
      <c r="H104" s="55"/>
    </row>
    <row r="105" spans="1:8" ht="30" customHeight="1">
      <c r="A105" s="50">
        <f t="shared" si="5"/>
        <v>96</v>
      </c>
      <c r="B105" s="53"/>
      <c r="C105" s="53"/>
      <c r="D105" s="57"/>
      <c r="E105" s="53"/>
      <c r="F105" s="53"/>
      <c r="G105" s="54">
        <f t="shared" si="4"/>
        <v>0</v>
      </c>
      <c r="H105" s="55"/>
    </row>
    <row r="106" spans="1:8" ht="30" customHeight="1">
      <c r="A106" s="50">
        <f t="shared" si="5"/>
        <v>97</v>
      </c>
      <c r="B106" s="53"/>
      <c r="C106" s="53"/>
      <c r="D106" s="57"/>
      <c r="E106" s="53"/>
      <c r="F106" s="53"/>
      <c r="G106" s="54">
        <f>IF(F106=0,0,1)</f>
        <v>0</v>
      </c>
      <c r="H106" s="55"/>
    </row>
    <row r="107" spans="1:8" ht="30" customHeight="1">
      <c r="A107" s="50">
        <f t="shared" si="5"/>
        <v>98</v>
      </c>
      <c r="B107" s="53"/>
      <c r="C107" s="53"/>
      <c r="D107" s="57"/>
      <c r="E107" s="53"/>
      <c r="F107" s="53"/>
      <c r="G107" s="54">
        <f>IF(F107=0,0,1)</f>
        <v>0</v>
      </c>
      <c r="H107" s="55"/>
    </row>
    <row r="108" spans="1:8" ht="30" customHeight="1">
      <c r="A108" s="50">
        <f t="shared" si="5"/>
        <v>99</v>
      </c>
      <c r="B108" s="53"/>
      <c r="C108" s="53"/>
      <c r="D108" s="57"/>
      <c r="E108" s="53"/>
      <c r="F108" s="53"/>
      <c r="G108" s="54">
        <f>IF(F108=0,0,1)</f>
        <v>0</v>
      </c>
      <c r="H108" s="55"/>
    </row>
    <row r="109" spans="1:8" ht="30" customHeight="1">
      <c r="A109" s="50">
        <f t="shared" si="5"/>
        <v>100</v>
      </c>
      <c r="B109" s="53"/>
      <c r="C109" s="53"/>
      <c r="D109" s="57"/>
      <c r="E109" s="53"/>
      <c r="F109" s="53"/>
      <c r="G109" s="54">
        <f>IF(F109=0,0,1)</f>
        <v>0</v>
      </c>
      <c r="H109" s="55"/>
    </row>
    <row r="110" spans="1:8" ht="15" customHeight="1">
      <c r="A110" s="58"/>
      <c r="B110" s="59"/>
      <c r="C110" s="60"/>
      <c r="D110" s="61"/>
      <c r="E110" s="60"/>
      <c r="F110" s="62"/>
      <c r="G110" s="63"/>
      <c r="H110" s="55"/>
    </row>
    <row r="111" spans="1:8" ht="15" customHeight="1">
      <c r="A111" s="58"/>
      <c r="B111" s="59"/>
      <c r="C111" s="60"/>
      <c r="D111" s="61"/>
      <c r="E111" s="60"/>
      <c r="F111" s="62"/>
      <c r="G111" s="63"/>
      <c r="H111" s="55"/>
    </row>
    <row r="112" spans="1:8" ht="15" customHeight="1">
      <c r="A112" s="58"/>
      <c r="B112" s="59"/>
      <c r="C112" s="60"/>
      <c r="D112" s="61"/>
      <c r="E112" s="60"/>
      <c r="F112" s="62"/>
      <c r="G112" s="63"/>
      <c r="H112" s="55"/>
    </row>
    <row r="113" spans="1:8" ht="15" customHeight="1">
      <c r="A113" s="58"/>
      <c r="B113" s="59"/>
      <c r="C113" s="60"/>
      <c r="D113" s="61"/>
      <c r="E113" s="60"/>
      <c r="F113" s="62"/>
      <c r="G113" s="63"/>
      <c r="H113" s="55"/>
    </row>
    <row r="114" spans="1:12" ht="12.75">
      <c r="A114" s="64"/>
      <c r="B114" s="65"/>
      <c r="C114" s="66"/>
      <c r="D114" s="67"/>
      <c r="E114" s="66"/>
      <c r="F114" s="68"/>
      <c r="G114" s="69"/>
      <c r="H114" s="70"/>
      <c r="I114" s="64"/>
      <c r="J114" s="71"/>
      <c r="K114" s="72"/>
      <c r="L114" s="72"/>
    </row>
    <row r="115" spans="7:12" ht="12.75">
      <c r="G115" s="73"/>
      <c r="H115" s="70"/>
      <c r="I115" s="64"/>
      <c r="J115" s="71"/>
      <c r="K115" s="72"/>
      <c r="L115" s="72"/>
    </row>
    <row r="116" spans="7:12" ht="12.75">
      <c r="G116" s="74"/>
      <c r="H116" s="70"/>
      <c r="I116" s="64"/>
      <c r="J116" s="71"/>
      <c r="K116" s="72"/>
      <c r="L116" s="72"/>
    </row>
    <row r="117" spans="7:12" ht="12.75">
      <c r="G117" s="74"/>
      <c r="H117" s="70"/>
      <c r="I117" s="64"/>
      <c r="J117" s="71"/>
      <c r="K117" s="72"/>
      <c r="L117" s="72"/>
    </row>
    <row r="118" spans="7:12" ht="12.75">
      <c r="G118" s="35"/>
      <c r="H118" s="70"/>
      <c r="I118" s="64"/>
      <c r="J118" s="71"/>
      <c r="K118" s="72"/>
      <c r="L118" s="72"/>
    </row>
    <row r="119" spans="7:12" ht="15.75" customHeight="1">
      <c r="G119" s="75"/>
      <c r="H119" s="70"/>
      <c r="I119" s="64"/>
      <c r="J119" s="71"/>
      <c r="K119" s="72"/>
      <c r="L119" s="72"/>
    </row>
    <row r="120" spans="7:12" ht="12.75">
      <c r="G120" s="69"/>
      <c r="H120" s="70"/>
      <c r="I120" s="64"/>
      <c r="J120" s="71"/>
      <c r="K120" s="72"/>
      <c r="L120" s="72"/>
    </row>
    <row r="121" spans="7:12" ht="12.75">
      <c r="G121" s="69"/>
      <c r="H121" s="70"/>
      <c r="I121" s="64"/>
      <c r="J121" s="71"/>
      <c r="K121" s="72"/>
      <c r="L121" s="72"/>
    </row>
    <row r="122" spans="7:12" ht="12.75">
      <c r="G122" s="69"/>
      <c r="H122" s="70"/>
      <c r="I122" s="64"/>
      <c r="J122" s="71"/>
      <c r="K122" s="72"/>
      <c r="L122" s="72"/>
    </row>
    <row r="123" spans="7:12" ht="12.75">
      <c r="G123" s="69"/>
      <c r="H123" s="70"/>
      <c r="I123" s="64"/>
      <c r="J123" s="71"/>
      <c r="K123" s="72"/>
      <c r="L123" s="72"/>
    </row>
    <row r="124" spans="7:12" ht="12.75">
      <c r="G124" s="69"/>
      <c r="H124" s="70"/>
      <c r="I124" s="64"/>
      <c r="J124" s="71"/>
      <c r="K124" s="72"/>
      <c r="L124" s="72"/>
    </row>
    <row r="125" spans="7:12" ht="12.75">
      <c r="G125" s="69"/>
      <c r="H125" s="70"/>
      <c r="I125" s="64"/>
      <c r="J125" s="71"/>
      <c r="K125" s="72"/>
      <c r="L125" s="72"/>
    </row>
    <row r="126" spans="7:12" ht="12.75">
      <c r="G126" s="69"/>
      <c r="H126" s="70"/>
      <c r="I126" s="64"/>
      <c r="J126" s="71"/>
      <c r="K126" s="72"/>
      <c r="L126" s="72"/>
    </row>
    <row r="127" spans="7:12" ht="12.75">
      <c r="G127" s="69"/>
      <c r="H127" s="70"/>
      <c r="I127" s="64"/>
      <c r="J127" s="71"/>
      <c r="K127" s="72"/>
      <c r="L127" s="72"/>
    </row>
    <row r="128" spans="7:12" ht="12.75">
      <c r="G128" s="69"/>
      <c r="H128" s="70"/>
      <c r="I128" s="64"/>
      <c r="J128" s="71"/>
      <c r="K128" s="72"/>
      <c r="L128" s="72"/>
    </row>
    <row r="129" spans="7:12" ht="12.75">
      <c r="G129" s="69"/>
      <c r="H129" s="70"/>
      <c r="I129" s="64"/>
      <c r="J129" s="71"/>
      <c r="K129" s="72"/>
      <c r="L129" s="72"/>
    </row>
    <row r="130" spans="7:12" ht="12.75">
      <c r="G130" s="69"/>
      <c r="H130" s="70"/>
      <c r="I130" s="64"/>
      <c r="J130" s="71"/>
      <c r="K130" s="72"/>
      <c r="L130" s="72"/>
    </row>
    <row r="131" spans="7:12" ht="12.75">
      <c r="G131" s="69"/>
      <c r="H131" s="70"/>
      <c r="I131" s="64"/>
      <c r="J131" s="71"/>
      <c r="K131" s="72"/>
      <c r="L131" s="72"/>
    </row>
    <row r="132" spans="7:12" ht="12.75">
      <c r="G132" s="69"/>
      <c r="H132" s="70"/>
      <c r="I132" s="64"/>
      <c r="J132" s="71"/>
      <c r="K132" s="72"/>
      <c r="L132" s="72"/>
    </row>
    <row r="133" spans="7:12" ht="12.75">
      <c r="G133" s="69"/>
      <c r="H133" s="70"/>
      <c r="I133" s="64"/>
      <c r="J133" s="71"/>
      <c r="K133" s="72"/>
      <c r="L133" s="72"/>
    </row>
    <row r="134" spans="7:12" ht="12.75">
      <c r="G134" s="69"/>
      <c r="H134" s="70"/>
      <c r="I134" s="64"/>
      <c r="J134" s="71"/>
      <c r="K134" s="72"/>
      <c r="L134" s="72"/>
    </row>
    <row r="135" spans="7:12" ht="12.75">
      <c r="G135" s="69"/>
      <c r="H135" s="70"/>
      <c r="I135" s="64"/>
      <c r="J135" s="71"/>
      <c r="K135" s="72"/>
      <c r="L135" s="72"/>
    </row>
    <row r="136" spans="7:12" ht="12.75">
      <c r="G136" s="69"/>
      <c r="H136" s="70"/>
      <c r="I136" s="64"/>
      <c r="J136" s="71"/>
      <c r="K136" s="72"/>
      <c r="L136" s="72"/>
    </row>
    <row r="137" spans="7:12" ht="12.75">
      <c r="G137" s="69"/>
      <c r="H137" s="70"/>
      <c r="I137" s="64"/>
      <c r="J137" s="71"/>
      <c r="K137" s="72"/>
      <c r="L137" s="72"/>
    </row>
    <row r="138" spans="7:12" ht="12.75">
      <c r="G138" s="69"/>
      <c r="H138" s="70"/>
      <c r="I138" s="64"/>
      <c r="J138" s="71"/>
      <c r="K138" s="72"/>
      <c r="L138" s="72"/>
    </row>
    <row r="139" spans="7:12" ht="12.75">
      <c r="G139" s="69"/>
      <c r="H139" s="70"/>
      <c r="I139" s="64"/>
      <c r="J139" s="71"/>
      <c r="K139" s="72"/>
      <c r="L139" s="72"/>
    </row>
    <row r="140" spans="7:12" ht="12.75">
      <c r="G140" s="69"/>
      <c r="H140" s="70"/>
      <c r="I140" s="64"/>
      <c r="J140" s="71"/>
      <c r="K140" s="72"/>
      <c r="L140" s="72"/>
    </row>
    <row r="141" spans="7:12" ht="12.75">
      <c r="G141" s="69"/>
      <c r="H141" s="70"/>
      <c r="I141" s="64"/>
      <c r="J141" s="71"/>
      <c r="K141" s="72"/>
      <c r="L141" s="72"/>
    </row>
    <row r="142" spans="7:12" ht="12.75">
      <c r="G142" s="69"/>
      <c r="H142" s="70"/>
      <c r="I142" s="64"/>
      <c r="J142" s="71"/>
      <c r="K142" s="72"/>
      <c r="L142" s="72"/>
    </row>
    <row r="143" spans="7:12" ht="12.75">
      <c r="G143" s="69"/>
      <c r="H143" s="70"/>
      <c r="I143" s="64"/>
      <c r="J143" s="71"/>
      <c r="K143" s="72"/>
      <c r="L143" s="72"/>
    </row>
    <row r="144" spans="7:12" ht="12.75">
      <c r="G144" s="69"/>
      <c r="H144" s="70"/>
      <c r="I144" s="64"/>
      <c r="J144" s="71"/>
      <c r="K144" s="72"/>
      <c r="L144" s="72"/>
    </row>
    <row r="145" spans="7:12" ht="12.75">
      <c r="G145" s="69"/>
      <c r="H145" s="70"/>
      <c r="I145" s="64"/>
      <c r="J145" s="71"/>
      <c r="K145" s="72"/>
      <c r="L145" s="72"/>
    </row>
    <row r="146" spans="7:12" ht="12.75">
      <c r="G146" s="69"/>
      <c r="H146" s="70"/>
      <c r="I146" s="64"/>
      <c r="J146" s="71"/>
      <c r="K146" s="72"/>
      <c r="L146" s="72"/>
    </row>
    <row r="147" spans="7:12" ht="12.75">
      <c r="G147" s="69"/>
      <c r="H147" s="70"/>
      <c r="I147" s="64"/>
      <c r="J147" s="71"/>
      <c r="K147" s="72"/>
      <c r="L147" s="72"/>
    </row>
    <row r="148" spans="7:12" ht="12.75">
      <c r="G148" s="69"/>
      <c r="H148" s="70"/>
      <c r="I148" s="64"/>
      <c r="J148" s="71"/>
      <c r="K148" s="72"/>
      <c r="L148" s="72"/>
    </row>
    <row r="149" spans="7:12" ht="12.75">
      <c r="G149" s="69"/>
      <c r="H149" s="70"/>
      <c r="I149" s="64"/>
      <c r="J149" s="71"/>
      <c r="K149" s="72"/>
      <c r="L149" s="72"/>
    </row>
    <row r="150" spans="7:12" ht="12.75">
      <c r="G150" s="69"/>
      <c r="H150" s="70"/>
      <c r="I150" s="64"/>
      <c r="J150" s="71"/>
      <c r="K150" s="72"/>
      <c r="L150" s="72"/>
    </row>
    <row r="151" spans="7:12" ht="12.75">
      <c r="G151" s="69"/>
      <c r="H151" s="70"/>
      <c r="I151" s="64"/>
      <c r="J151" s="71"/>
      <c r="K151" s="72"/>
      <c r="L151" s="72"/>
    </row>
    <row r="152" spans="7:12" ht="12.75">
      <c r="G152" s="69"/>
      <c r="H152" s="70"/>
      <c r="I152" s="64"/>
      <c r="J152" s="71"/>
      <c r="K152" s="72"/>
      <c r="L152" s="72"/>
    </row>
    <row r="153" spans="7:12" ht="12.75">
      <c r="G153" s="69"/>
      <c r="H153" s="70"/>
      <c r="I153" s="64"/>
      <c r="J153" s="71"/>
      <c r="K153" s="72"/>
      <c r="L153" s="72"/>
    </row>
    <row r="154" spans="7:12" ht="12.75">
      <c r="G154" s="69"/>
      <c r="H154" s="70"/>
      <c r="I154" s="64"/>
      <c r="J154" s="71"/>
      <c r="K154" s="72"/>
      <c r="L154" s="72"/>
    </row>
    <row r="155" spans="7:12" ht="12.75">
      <c r="G155" s="69"/>
      <c r="H155" s="70"/>
      <c r="I155" s="64"/>
      <c r="J155" s="71"/>
      <c r="K155" s="72"/>
      <c r="L155" s="72"/>
    </row>
    <row r="156" spans="7:12" ht="12.75">
      <c r="G156" s="69"/>
      <c r="H156" s="70"/>
      <c r="I156" s="64"/>
      <c r="J156" s="71"/>
      <c r="K156" s="72"/>
      <c r="L156" s="72"/>
    </row>
    <row r="157" spans="7:12" ht="12.75">
      <c r="G157" s="69"/>
      <c r="H157" s="70"/>
      <c r="I157" s="64"/>
      <c r="J157" s="71"/>
      <c r="K157" s="72"/>
      <c r="L157" s="72"/>
    </row>
    <row r="158" spans="7:12" ht="12.75">
      <c r="G158" s="69"/>
      <c r="H158" s="70"/>
      <c r="I158" s="64"/>
      <c r="J158" s="71"/>
      <c r="K158" s="72"/>
      <c r="L158" s="72"/>
    </row>
    <row r="159" spans="7:12" ht="12.75">
      <c r="G159" s="69"/>
      <c r="H159" s="70"/>
      <c r="I159" s="64"/>
      <c r="J159" s="71"/>
      <c r="K159" s="72"/>
      <c r="L159" s="72"/>
    </row>
    <row r="160" spans="7:12" ht="12.75">
      <c r="G160" s="69"/>
      <c r="H160" s="70"/>
      <c r="I160" s="64"/>
      <c r="J160" s="71"/>
      <c r="K160" s="72"/>
      <c r="L160" s="72"/>
    </row>
    <row r="161" spans="7:12" ht="12.75">
      <c r="G161" s="69"/>
      <c r="H161" s="70"/>
      <c r="I161" s="64"/>
      <c r="J161" s="71"/>
      <c r="K161" s="72"/>
      <c r="L161" s="72"/>
    </row>
    <row r="162" spans="7:12" ht="12.75">
      <c r="G162" s="69"/>
      <c r="H162" s="70"/>
      <c r="I162" s="64"/>
      <c r="J162" s="71"/>
      <c r="K162" s="72"/>
      <c r="L162" s="72"/>
    </row>
    <row r="163" spans="7:12" ht="12.75">
      <c r="G163" s="69"/>
      <c r="H163" s="70"/>
      <c r="I163" s="64"/>
      <c r="J163" s="71"/>
      <c r="K163" s="72"/>
      <c r="L163" s="72"/>
    </row>
    <row r="164" spans="7:12" ht="12.75">
      <c r="G164" s="69"/>
      <c r="H164" s="70"/>
      <c r="I164" s="64"/>
      <c r="J164" s="71"/>
      <c r="K164" s="72"/>
      <c r="L164" s="72"/>
    </row>
    <row r="165" spans="7:12" ht="12.75">
      <c r="G165" s="69"/>
      <c r="H165" s="70"/>
      <c r="I165" s="64"/>
      <c r="J165" s="71"/>
      <c r="K165" s="72"/>
      <c r="L165" s="72"/>
    </row>
    <row r="166" spans="7:12" ht="12.75">
      <c r="G166" s="69"/>
      <c r="H166" s="70"/>
      <c r="I166" s="64"/>
      <c r="J166" s="71"/>
      <c r="K166" s="72"/>
      <c r="L166" s="72"/>
    </row>
    <row r="167" spans="7:12" ht="12.75">
      <c r="G167" s="69"/>
      <c r="H167" s="70"/>
      <c r="I167" s="64"/>
      <c r="J167" s="71"/>
      <c r="K167" s="72"/>
      <c r="L167" s="72"/>
    </row>
    <row r="168" spans="7:12" ht="12.75">
      <c r="G168" s="69"/>
      <c r="H168" s="70"/>
      <c r="I168" s="64"/>
      <c r="J168" s="71"/>
      <c r="K168" s="72"/>
      <c r="L168" s="72"/>
    </row>
    <row r="169" spans="7:12" ht="12.75">
      <c r="G169" s="69"/>
      <c r="H169" s="70"/>
      <c r="I169" s="64"/>
      <c r="J169" s="71"/>
      <c r="K169" s="72"/>
      <c r="L169" s="72"/>
    </row>
    <row r="170" spans="7:12" ht="12.75">
      <c r="G170" s="69"/>
      <c r="H170" s="70"/>
      <c r="I170" s="64"/>
      <c r="J170" s="71"/>
      <c r="K170" s="72"/>
      <c r="L170" s="72"/>
    </row>
    <row r="171" spans="7:12" ht="12.75">
      <c r="G171" s="69"/>
      <c r="H171" s="70"/>
      <c r="I171" s="64"/>
      <c r="J171" s="71"/>
      <c r="K171" s="72"/>
      <c r="L171" s="72"/>
    </row>
    <row r="172" spans="7:12" ht="12.75">
      <c r="G172" s="69"/>
      <c r="H172" s="70"/>
      <c r="I172" s="64"/>
      <c r="J172" s="71"/>
      <c r="K172" s="72"/>
      <c r="L172" s="72"/>
    </row>
    <row r="173" spans="7:12" ht="12.75">
      <c r="G173" s="69"/>
      <c r="H173" s="70"/>
      <c r="I173" s="64"/>
      <c r="J173" s="71"/>
      <c r="K173" s="72"/>
      <c r="L173" s="72"/>
    </row>
    <row r="174" spans="7:12" ht="12.75">
      <c r="G174" s="69"/>
      <c r="H174" s="70"/>
      <c r="I174" s="64"/>
      <c r="J174" s="71"/>
      <c r="K174" s="72"/>
      <c r="L174" s="72"/>
    </row>
    <row r="175" spans="7:12" ht="12.75">
      <c r="G175" s="69"/>
      <c r="H175" s="70"/>
      <c r="I175" s="64"/>
      <c r="J175" s="71"/>
      <c r="K175" s="72"/>
      <c r="L175" s="72"/>
    </row>
    <row r="176" spans="7:12" ht="12.75">
      <c r="G176" s="69"/>
      <c r="H176" s="70"/>
      <c r="I176" s="64"/>
      <c r="J176" s="71"/>
      <c r="K176" s="72"/>
      <c r="L176" s="72"/>
    </row>
    <row r="177" spans="7:12" ht="12.75">
      <c r="G177" s="69"/>
      <c r="H177" s="70"/>
      <c r="I177" s="64"/>
      <c r="J177" s="71"/>
      <c r="K177" s="72"/>
      <c r="L177" s="72"/>
    </row>
    <row r="178" spans="7:12" ht="12.75">
      <c r="G178" s="69"/>
      <c r="H178" s="70"/>
      <c r="I178" s="64"/>
      <c r="J178" s="71"/>
      <c r="K178" s="72"/>
      <c r="L178" s="72"/>
    </row>
    <row r="179" spans="7:12" ht="12.75">
      <c r="G179" s="69"/>
      <c r="H179" s="70"/>
      <c r="I179" s="64"/>
      <c r="J179" s="71"/>
      <c r="K179" s="72"/>
      <c r="L179" s="72"/>
    </row>
    <row r="180" spans="7:12" ht="12.75">
      <c r="G180" s="69"/>
      <c r="H180" s="70"/>
      <c r="I180" s="64"/>
      <c r="J180" s="71"/>
      <c r="K180" s="72"/>
      <c r="L180" s="72"/>
    </row>
    <row r="181" spans="7:12" ht="12.75">
      <c r="G181" s="69"/>
      <c r="H181" s="70"/>
      <c r="I181" s="64"/>
      <c r="J181" s="71"/>
      <c r="K181" s="72"/>
      <c r="L181" s="72"/>
    </row>
    <row r="182" spans="7:12" ht="12.75">
      <c r="G182" s="69"/>
      <c r="H182" s="70"/>
      <c r="I182" s="64"/>
      <c r="J182" s="71"/>
      <c r="K182" s="72"/>
      <c r="L182" s="72"/>
    </row>
    <row r="183" spans="7:12" ht="12.75">
      <c r="G183" s="69"/>
      <c r="H183" s="70"/>
      <c r="I183" s="64"/>
      <c r="J183" s="71"/>
      <c r="K183" s="72"/>
      <c r="L183" s="72"/>
    </row>
    <row r="184" spans="7:12" ht="12.75">
      <c r="G184" s="69"/>
      <c r="H184" s="70"/>
      <c r="I184" s="64"/>
      <c r="J184" s="71"/>
      <c r="K184" s="72"/>
      <c r="L184" s="72"/>
    </row>
    <row r="185" spans="7:12" ht="12.75">
      <c r="G185" s="69"/>
      <c r="H185" s="70"/>
      <c r="I185" s="64"/>
      <c r="J185" s="71"/>
      <c r="K185" s="72"/>
      <c r="L185" s="72"/>
    </row>
    <row r="186" spans="7:12" ht="12.75">
      <c r="G186" s="69"/>
      <c r="H186" s="70"/>
      <c r="I186" s="64"/>
      <c r="J186" s="68"/>
      <c r="K186" s="72"/>
      <c r="L186" s="72"/>
    </row>
    <row r="187" spans="7:12" ht="12.75">
      <c r="G187" s="69"/>
      <c r="H187" s="70"/>
      <c r="I187" s="64"/>
      <c r="J187" s="68"/>
      <c r="K187" s="72"/>
      <c r="L187" s="72"/>
    </row>
    <row r="188" spans="7:12" ht="12.75">
      <c r="G188" s="69"/>
      <c r="H188" s="70"/>
      <c r="I188" s="64"/>
      <c r="J188" s="68"/>
      <c r="K188" s="72"/>
      <c r="L188" s="72"/>
    </row>
    <row r="189" spans="7:12" ht="12.75">
      <c r="G189" s="69"/>
      <c r="H189" s="70"/>
      <c r="I189" s="64"/>
      <c r="J189" s="68"/>
      <c r="K189" s="72"/>
      <c r="L189" s="72"/>
    </row>
    <row r="190" spans="7:12" ht="12.75">
      <c r="G190" s="69"/>
      <c r="H190" s="70"/>
      <c r="I190" s="64"/>
      <c r="J190" s="68"/>
      <c r="K190" s="72"/>
      <c r="L190" s="72"/>
    </row>
    <row r="191" spans="7:12" ht="12.75">
      <c r="G191" s="69"/>
      <c r="H191" s="70"/>
      <c r="I191" s="64"/>
      <c r="J191" s="68"/>
      <c r="K191" s="72"/>
      <c r="L191" s="72"/>
    </row>
    <row r="192" spans="7:12" ht="12.75">
      <c r="G192" s="69"/>
      <c r="H192" s="70"/>
      <c r="I192" s="64"/>
      <c r="J192" s="68"/>
      <c r="K192" s="72"/>
      <c r="L192" s="72"/>
    </row>
    <row r="193" spans="7:12" ht="12.75">
      <c r="G193" s="69"/>
      <c r="H193" s="70"/>
      <c r="I193" s="64"/>
      <c r="J193" s="68"/>
      <c r="K193" s="72"/>
      <c r="L193" s="72"/>
    </row>
    <row r="194" spans="7:12" ht="12.75">
      <c r="G194" s="69"/>
      <c r="H194" s="70"/>
      <c r="I194" s="64"/>
      <c r="J194" s="68"/>
      <c r="K194" s="72"/>
      <c r="L194" s="72"/>
    </row>
    <row r="195" spans="7:12" ht="12.75">
      <c r="G195" s="69"/>
      <c r="H195" s="70"/>
      <c r="I195" s="64"/>
      <c r="J195" s="68"/>
      <c r="K195" s="72"/>
      <c r="L195" s="72"/>
    </row>
    <row r="196" spans="7:12" ht="12.75">
      <c r="G196" s="69"/>
      <c r="H196" s="70"/>
      <c r="I196" s="64"/>
      <c r="J196" s="68"/>
      <c r="K196" s="72"/>
      <c r="L196" s="72"/>
    </row>
    <row r="197" spans="7:12" ht="12.75">
      <c r="G197" s="69"/>
      <c r="H197" s="70"/>
      <c r="I197" s="64"/>
      <c r="J197" s="68"/>
      <c r="K197" s="72"/>
      <c r="L197" s="72"/>
    </row>
    <row r="198" spans="7:12" ht="12.75">
      <c r="G198" s="69"/>
      <c r="H198" s="70"/>
      <c r="I198" s="64"/>
      <c r="J198" s="68"/>
      <c r="K198" s="72"/>
      <c r="L198" s="72"/>
    </row>
    <row r="199" spans="7:12" ht="12.75">
      <c r="G199" s="69"/>
      <c r="H199" s="70"/>
      <c r="I199" s="64"/>
      <c r="J199" s="68"/>
      <c r="K199" s="72"/>
      <c r="L199" s="72"/>
    </row>
    <row r="200" spans="7:12" ht="12.75">
      <c r="G200" s="69"/>
      <c r="H200" s="70"/>
      <c r="I200" s="64"/>
      <c r="J200" s="68"/>
      <c r="K200" s="72"/>
      <c r="L200" s="72"/>
    </row>
    <row r="201" spans="7:12" ht="12.75">
      <c r="G201" s="69"/>
      <c r="H201" s="70"/>
      <c r="I201" s="64"/>
      <c r="J201" s="68"/>
      <c r="K201" s="72"/>
      <c r="L201" s="72"/>
    </row>
  </sheetData>
  <sheetProtection sheet="1"/>
  <mergeCells count="5">
    <mergeCell ref="C1:F1"/>
    <mergeCell ref="C2:F2"/>
    <mergeCell ref="C3:F3"/>
    <mergeCell ref="C4:F4"/>
    <mergeCell ref="A6:F6"/>
  </mergeCells>
  <printOptions horizontalCentered="1" verticalCentered="1"/>
  <pageMargins left="0.2361111111111111" right="0.3541666666666667" top="1.3569444444444445" bottom="0.4326388888888889" header="0.5118055555555555" footer="0.2361111111111111"/>
  <pageSetup fitToHeight="0" fitToWidth="1" horizontalDpi="300" verticalDpi="300" orientation="landscape" paperSize="9"/>
  <headerFooter alignWithMargins="0">
    <oddFooter>&amp;C&amp;A</oddFooter>
  </headerFooter>
  <rowBreaks count="1" manualBreakCount="1">
    <brk id="111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L115"/>
  <sheetViews>
    <sheetView zoomScalePageLayoutView="0" workbookViewId="0" topLeftCell="A6">
      <selection activeCell="B11" sqref="B11"/>
    </sheetView>
  </sheetViews>
  <sheetFormatPr defaultColWidth="17.00390625" defaultRowHeight="12.75"/>
  <cols>
    <col min="1" max="1" width="7.7109375" style="24" customWidth="1"/>
    <col min="2" max="2" width="26.28125" style="25" customWidth="1"/>
    <col min="3" max="3" width="27.421875" style="26" customWidth="1"/>
    <col min="4" max="4" width="11.28125" style="27" customWidth="1"/>
    <col min="5" max="5" width="27.421875" style="26" customWidth="1"/>
    <col min="6" max="6" width="27.421875" style="28" customWidth="1"/>
    <col min="7" max="7" width="0" style="29" hidden="1" customWidth="1"/>
    <col min="8" max="8" width="2.7109375" style="30" customWidth="1"/>
    <col min="9" max="9" width="12.8515625" style="24" customWidth="1"/>
    <col min="10" max="10" width="11.140625" style="28" customWidth="1"/>
    <col min="11" max="11" width="28.7109375" style="26" customWidth="1"/>
    <col min="12" max="12" width="25.57421875" style="26" customWidth="1"/>
    <col min="13" max="16384" width="17.00390625" style="26" customWidth="1"/>
  </cols>
  <sheetData>
    <row r="1" spans="1:7" ht="12.75">
      <c r="A1" s="31"/>
      <c r="B1" s="32" t="s">
        <v>37</v>
      </c>
      <c r="C1" s="145"/>
      <c r="D1" s="145"/>
      <c r="E1" s="145"/>
      <c r="F1" s="145"/>
      <c r="G1" s="34"/>
    </row>
    <row r="2" spans="1:7" ht="12.75">
      <c r="A2" s="33"/>
      <c r="B2" s="32" t="s">
        <v>38</v>
      </c>
      <c r="C2" s="146"/>
      <c r="D2" s="146"/>
      <c r="E2" s="146"/>
      <c r="F2" s="146"/>
      <c r="G2" s="35"/>
    </row>
    <row r="3" spans="1:7" ht="12.75">
      <c r="A3" s="31"/>
      <c r="B3" s="32" t="s">
        <v>39</v>
      </c>
      <c r="C3" s="147"/>
      <c r="D3" s="147"/>
      <c r="E3" s="147"/>
      <c r="F3" s="147"/>
      <c r="G3" s="35"/>
    </row>
    <row r="4" spans="1:7" ht="12.75" customHeight="1">
      <c r="A4" s="31"/>
      <c r="B4" s="36" t="s">
        <v>40</v>
      </c>
      <c r="C4" s="148" t="s">
        <v>41</v>
      </c>
      <c r="D4" s="148"/>
      <c r="E4" s="148"/>
      <c r="F4" s="148"/>
      <c r="G4" s="35"/>
    </row>
    <row r="5" spans="1:7" ht="12.75" customHeight="1">
      <c r="A5" s="31"/>
      <c r="B5" s="36"/>
      <c r="C5" s="38"/>
      <c r="D5" s="39"/>
      <c r="E5" s="38"/>
      <c r="F5" s="37"/>
      <c r="G5" s="35"/>
    </row>
    <row r="6" spans="1:7" ht="12.75" customHeight="1">
      <c r="A6" s="149" t="s">
        <v>202</v>
      </c>
      <c r="B6" s="149"/>
      <c r="C6" s="149"/>
      <c r="D6" s="149"/>
      <c r="E6" s="149"/>
      <c r="F6" s="149"/>
      <c r="G6" s="40"/>
    </row>
    <row r="7" spans="1:10" s="46" customFormat="1" ht="12.75" customHeight="1">
      <c r="A7" s="41"/>
      <c r="B7" s="41"/>
      <c r="C7" s="41"/>
      <c r="D7" s="42"/>
      <c r="E7" s="41"/>
      <c r="F7" s="41"/>
      <c r="G7" s="34"/>
      <c r="H7" s="43"/>
      <c r="I7" s="44"/>
      <c r="J7" s="45"/>
    </row>
    <row r="8" spans="1:10" s="46" customFormat="1" ht="12.75" customHeight="1">
      <c r="A8" s="41"/>
      <c r="B8" s="41"/>
      <c r="C8" s="41"/>
      <c r="D8" s="42"/>
      <c r="E8" s="41"/>
      <c r="F8" s="41"/>
      <c r="G8" s="47">
        <f>SUM(G10:G23)</f>
        <v>1</v>
      </c>
      <c r="H8" s="43"/>
      <c r="I8" s="44"/>
      <c r="J8" s="45"/>
    </row>
    <row r="9" spans="1:10" s="46" customFormat="1" ht="30" customHeight="1">
      <c r="A9" s="48" t="s">
        <v>43</v>
      </c>
      <c r="B9" s="48" t="s">
        <v>44</v>
      </c>
      <c r="C9" s="48" t="s">
        <v>4</v>
      </c>
      <c r="D9" s="49" t="s">
        <v>45</v>
      </c>
      <c r="E9" s="48" t="s">
        <v>46</v>
      </c>
      <c r="F9" s="48" t="s">
        <v>203</v>
      </c>
      <c r="G9" s="35" t="s">
        <v>48</v>
      </c>
      <c r="H9" s="43"/>
      <c r="I9" s="44"/>
      <c r="J9" s="45"/>
    </row>
    <row r="10" spans="1:8" s="56" customFormat="1" ht="30" customHeight="1">
      <c r="A10" s="50">
        <v>170</v>
      </c>
      <c r="B10" s="53" t="s">
        <v>204</v>
      </c>
      <c r="C10" s="53" t="s">
        <v>205</v>
      </c>
      <c r="D10" s="57">
        <v>28</v>
      </c>
      <c r="E10" s="53" t="s">
        <v>126</v>
      </c>
      <c r="F10" s="53" t="s">
        <v>69</v>
      </c>
      <c r="G10" s="54">
        <f aca="true" t="shared" si="0" ref="G10:G23">IF(F10=0,0,1)</f>
        <v>1</v>
      </c>
      <c r="H10" s="76"/>
    </row>
    <row r="11" spans="1:8" s="56" customFormat="1" ht="30" customHeight="1">
      <c r="A11" s="50">
        <f aca="true" t="shared" si="1" ref="A11:A23">IF(A10=0,0,A10+1)</f>
        <v>171</v>
      </c>
      <c r="B11" s="53"/>
      <c r="C11" s="53"/>
      <c r="D11" s="57"/>
      <c r="E11" s="53"/>
      <c r="F11" s="53"/>
      <c r="G11" s="54">
        <f t="shared" si="0"/>
        <v>0</v>
      </c>
      <c r="H11" s="55"/>
    </row>
    <row r="12" spans="1:8" s="56" customFormat="1" ht="30" customHeight="1">
      <c r="A12" s="50">
        <f t="shared" si="1"/>
        <v>172</v>
      </c>
      <c r="B12" s="53"/>
      <c r="C12" s="53"/>
      <c r="D12" s="57"/>
      <c r="E12" s="53"/>
      <c r="F12" s="53"/>
      <c r="G12" s="54">
        <f t="shared" si="0"/>
        <v>0</v>
      </c>
      <c r="H12" s="55"/>
    </row>
    <row r="13" spans="1:8" s="56" customFormat="1" ht="30" customHeight="1">
      <c r="A13" s="50">
        <f t="shared" si="1"/>
        <v>173</v>
      </c>
      <c r="B13" s="53"/>
      <c r="C13" s="53"/>
      <c r="D13" s="57"/>
      <c r="E13" s="53"/>
      <c r="F13" s="53"/>
      <c r="G13" s="54">
        <f t="shared" si="0"/>
        <v>0</v>
      </c>
      <c r="H13" s="55"/>
    </row>
    <row r="14" spans="1:8" s="56" customFormat="1" ht="30" customHeight="1">
      <c r="A14" s="50">
        <f t="shared" si="1"/>
        <v>174</v>
      </c>
      <c r="B14" s="53"/>
      <c r="C14" s="53"/>
      <c r="D14" s="57"/>
      <c r="E14" s="53"/>
      <c r="F14" s="53"/>
      <c r="G14" s="54">
        <f t="shared" si="0"/>
        <v>0</v>
      </c>
      <c r="H14" s="55"/>
    </row>
    <row r="15" spans="1:8" s="56" customFormat="1" ht="30" customHeight="1">
      <c r="A15" s="50">
        <f t="shared" si="1"/>
        <v>175</v>
      </c>
      <c r="B15" s="53"/>
      <c r="C15" s="53"/>
      <c r="D15" s="57"/>
      <c r="E15" s="53"/>
      <c r="F15" s="53"/>
      <c r="G15" s="54">
        <f t="shared" si="0"/>
        <v>0</v>
      </c>
      <c r="H15" s="55"/>
    </row>
    <row r="16" spans="1:8" s="56" customFormat="1" ht="30" customHeight="1">
      <c r="A16" s="50">
        <f t="shared" si="1"/>
        <v>176</v>
      </c>
      <c r="B16" s="53"/>
      <c r="C16" s="53"/>
      <c r="D16" s="57"/>
      <c r="E16" s="53"/>
      <c r="F16" s="53"/>
      <c r="G16" s="54">
        <f t="shared" si="0"/>
        <v>0</v>
      </c>
      <c r="H16" s="55"/>
    </row>
    <row r="17" spans="1:8" s="56" customFormat="1" ht="30" customHeight="1">
      <c r="A17" s="50">
        <f t="shared" si="1"/>
        <v>177</v>
      </c>
      <c r="B17" s="53"/>
      <c r="C17" s="53"/>
      <c r="D17" s="57"/>
      <c r="E17" s="53"/>
      <c r="F17" s="53"/>
      <c r="G17" s="54">
        <f t="shared" si="0"/>
        <v>0</v>
      </c>
      <c r="H17" s="55"/>
    </row>
    <row r="18" spans="1:8" s="56" customFormat="1" ht="30" customHeight="1">
      <c r="A18" s="50">
        <f t="shared" si="1"/>
        <v>178</v>
      </c>
      <c r="B18" s="53"/>
      <c r="C18" s="53"/>
      <c r="D18" s="57"/>
      <c r="E18" s="53"/>
      <c r="F18" s="53"/>
      <c r="G18" s="54">
        <f t="shared" si="0"/>
        <v>0</v>
      </c>
      <c r="H18" s="55"/>
    </row>
    <row r="19" spans="1:8" s="56" customFormat="1" ht="30" customHeight="1">
      <c r="A19" s="50">
        <f t="shared" si="1"/>
        <v>179</v>
      </c>
      <c r="B19" s="53"/>
      <c r="C19" s="53"/>
      <c r="D19" s="57"/>
      <c r="E19" s="53"/>
      <c r="F19" s="53"/>
      <c r="G19" s="54">
        <f t="shared" si="0"/>
        <v>0</v>
      </c>
      <c r="H19" s="55"/>
    </row>
    <row r="20" spans="1:8" s="56" customFormat="1" ht="30" customHeight="1">
      <c r="A20" s="50">
        <f t="shared" si="1"/>
        <v>180</v>
      </c>
      <c r="B20" s="53"/>
      <c r="C20" s="53"/>
      <c r="D20" s="57"/>
      <c r="E20" s="53"/>
      <c r="F20" s="53"/>
      <c r="G20" s="54">
        <f t="shared" si="0"/>
        <v>0</v>
      </c>
      <c r="H20" s="55"/>
    </row>
    <row r="21" spans="1:8" s="56" customFormat="1" ht="30" customHeight="1">
      <c r="A21" s="50">
        <f t="shared" si="1"/>
        <v>181</v>
      </c>
      <c r="B21" s="53"/>
      <c r="C21" s="53"/>
      <c r="D21" s="57"/>
      <c r="E21" s="53"/>
      <c r="F21" s="53"/>
      <c r="G21" s="54">
        <f t="shared" si="0"/>
        <v>0</v>
      </c>
      <c r="H21" s="55"/>
    </row>
    <row r="22" spans="1:8" s="56" customFormat="1" ht="30" customHeight="1">
      <c r="A22" s="50">
        <f>IF(A21=0,0,A21+1)</f>
        <v>182</v>
      </c>
      <c r="B22" s="53"/>
      <c r="C22" s="53"/>
      <c r="D22" s="57"/>
      <c r="E22" s="53"/>
      <c r="F22" s="53"/>
      <c r="G22" s="54">
        <f t="shared" si="0"/>
        <v>0</v>
      </c>
      <c r="H22" s="55"/>
    </row>
    <row r="23" spans="1:8" s="56" customFormat="1" ht="30" customHeight="1">
      <c r="A23" s="50">
        <f t="shared" si="1"/>
        <v>183</v>
      </c>
      <c r="B23" s="53"/>
      <c r="C23" s="53"/>
      <c r="D23" s="57"/>
      <c r="E23" s="53"/>
      <c r="F23" s="53"/>
      <c r="G23" s="54">
        <f t="shared" si="0"/>
        <v>0</v>
      </c>
      <c r="H23" s="55"/>
    </row>
    <row r="24" spans="1:8" ht="15" customHeight="1">
      <c r="A24" s="58"/>
      <c r="B24" s="59"/>
      <c r="C24" s="60"/>
      <c r="D24" s="61"/>
      <c r="E24" s="60"/>
      <c r="F24" s="62"/>
      <c r="G24" s="63"/>
      <c r="H24" s="55"/>
    </row>
    <row r="25" spans="1:8" ht="15" customHeight="1">
      <c r="A25" s="58"/>
      <c r="B25" s="59"/>
      <c r="C25" s="60"/>
      <c r="D25" s="61"/>
      <c r="E25" s="60"/>
      <c r="F25" s="62"/>
      <c r="G25" s="63"/>
      <c r="H25" s="55"/>
    </row>
    <row r="26" spans="1:8" ht="15" customHeight="1">
      <c r="A26" s="58"/>
      <c r="B26" s="59"/>
      <c r="C26" s="60"/>
      <c r="D26" s="61"/>
      <c r="E26" s="60"/>
      <c r="F26" s="62"/>
      <c r="G26" s="63"/>
      <c r="H26" s="55"/>
    </row>
    <row r="27" spans="1:8" ht="15" customHeight="1">
      <c r="A27" s="58"/>
      <c r="B27" s="59"/>
      <c r="C27" s="60"/>
      <c r="D27" s="61"/>
      <c r="E27" s="60"/>
      <c r="F27" s="62"/>
      <c r="G27" s="63"/>
      <c r="H27" s="55"/>
    </row>
    <row r="28" spans="1:12" ht="12.75">
      <c r="A28" s="64"/>
      <c r="B28" s="65"/>
      <c r="C28" s="66"/>
      <c r="D28" s="67"/>
      <c r="E28" s="66"/>
      <c r="F28" s="68"/>
      <c r="G28" s="69"/>
      <c r="H28" s="70"/>
      <c r="I28" s="64"/>
      <c r="J28" s="71"/>
      <c r="K28" s="72"/>
      <c r="L28" s="72"/>
    </row>
    <row r="29" spans="7:12" ht="12.75">
      <c r="G29" s="73"/>
      <c r="H29" s="70"/>
      <c r="I29" s="64"/>
      <c r="J29" s="71"/>
      <c r="K29" s="72"/>
      <c r="L29" s="72"/>
    </row>
    <row r="30" spans="7:12" ht="12.75">
      <c r="G30" s="74"/>
      <c r="H30" s="70"/>
      <c r="I30" s="64"/>
      <c r="J30" s="71"/>
      <c r="K30" s="72"/>
      <c r="L30" s="72"/>
    </row>
    <row r="31" spans="7:12" ht="12.75">
      <c r="G31" s="74"/>
      <c r="H31" s="70"/>
      <c r="I31" s="64"/>
      <c r="J31" s="71"/>
      <c r="K31" s="72"/>
      <c r="L31" s="72"/>
    </row>
    <row r="32" spans="7:12" ht="12.75">
      <c r="G32" s="35"/>
      <c r="H32" s="70"/>
      <c r="I32" s="64"/>
      <c r="J32" s="71"/>
      <c r="K32" s="72"/>
      <c r="L32" s="72"/>
    </row>
    <row r="33" spans="7:12" ht="15.75" customHeight="1">
      <c r="G33" s="75"/>
      <c r="H33" s="70"/>
      <c r="I33" s="64"/>
      <c r="J33" s="71"/>
      <c r="K33" s="72"/>
      <c r="L33" s="72"/>
    </row>
    <row r="34" spans="7:12" ht="12.75">
      <c r="G34" s="69"/>
      <c r="H34" s="70"/>
      <c r="I34" s="64"/>
      <c r="J34" s="71"/>
      <c r="K34" s="72"/>
      <c r="L34" s="72"/>
    </row>
    <row r="35" spans="7:12" ht="12.75">
      <c r="G35" s="69"/>
      <c r="H35" s="70"/>
      <c r="I35" s="64"/>
      <c r="J35" s="71"/>
      <c r="K35" s="72"/>
      <c r="L35" s="72"/>
    </row>
    <row r="36" spans="7:12" ht="12.75">
      <c r="G36" s="69"/>
      <c r="H36" s="70"/>
      <c r="I36" s="64"/>
      <c r="J36" s="71"/>
      <c r="K36" s="72"/>
      <c r="L36" s="72"/>
    </row>
    <row r="37" spans="7:12" ht="12.75">
      <c r="G37" s="69"/>
      <c r="H37" s="70"/>
      <c r="I37" s="64"/>
      <c r="J37" s="71"/>
      <c r="K37" s="72"/>
      <c r="L37" s="72"/>
    </row>
    <row r="38" spans="7:12" ht="12.75">
      <c r="G38" s="69"/>
      <c r="H38" s="70"/>
      <c r="I38" s="64"/>
      <c r="J38" s="71"/>
      <c r="K38" s="72"/>
      <c r="L38" s="72"/>
    </row>
    <row r="39" spans="7:12" ht="12.75">
      <c r="G39" s="69"/>
      <c r="H39" s="70"/>
      <c r="I39" s="64"/>
      <c r="J39" s="71"/>
      <c r="K39" s="72"/>
      <c r="L39" s="72"/>
    </row>
    <row r="40" spans="7:12" ht="12.75">
      <c r="G40" s="69"/>
      <c r="H40" s="70"/>
      <c r="I40" s="64"/>
      <c r="J40" s="71"/>
      <c r="K40" s="72"/>
      <c r="L40" s="72"/>
    </row>
    <row r="41" spans="7:12" ht="12.75">
      <c r="G41" s="69"/>
      <c r="H41" s="70"/>
      <c r="I41" s="64"/>
      <c r="J41" s="71"/>
      <c r="K41" s="72"/>
      <c r="L41" s="72"/>
    </row>
    <row r="42" spans="7:12" ht="12.75">
      <c r="G42" s="69"/>
      <c r="H42" s="70"/>
      <c r="I42" s="64"/>
      <c r="J42" s="71"/>
      <c r="K42" s="72"/>
      <c r="L42" s="72"/>
    </row>
    <row r="43" spans="7:12" ht="12.75">
      <c r="G43" s="69"/>
      <c r="H43" s="70"/>
      <c r="I43" s="64"/>
      <c r="J43" s="71"/>
      <c r="K43" s="72"/>
      <c r="L43" s="72"/>
    </row>
    <row r="44" spans="7:12" ht="12.75">
      <c r="G44" s="69"/>
      <c r="H44" s="70"/>
      <c r="I44" s="64"/>
      <c r="J44" s="71"/>
      <c r="K44" s="72"/>
      <c r="L44" s="72"/>
    </row>
    <row r="45" spans="7:12" ht="12.75">
      <c r="G45" s="69"/>
      <c r="H45" s="70"/>
      <c r="I45" s="64"/>
      <c r="J45" s="71"/>
      <c r="K45" s="72"/>
      <c r="L45" s="72"/>
    </row>
    <row r="46" spans="7:12" ht="12.75">
      <c r="G46" s="69"/>
      <c r="H46" s="70"/>
      <c r="I46" s="64"/>
      <c r="J46" s="71"/>
      <c r="K46" s="72"/>
      <c r="L46" s="72"/>
    </row>
    <row r="47" spans="7:12" ht="12.75">
      <c r="G47" s="69"/>
      <c r="H47" s="70"/>
      <c r="I47" s="64"/>
      <c r="J47" s="71"/>
      <c r="K47" s="72"/>
      <c r="L47" s="72"/>
    </row>
    <row r="48" spans="7:12" ht="12.75">
      <c r="G48" s="69"/>
      <c r="H48" s="70"/>
      <c r="I48" s="64"/>
      <c r="J48" s="71"/>
      <c r="K48" s="72"/>
      <c r="L48" s="72"/>
    </row>
    <row r="49" spans="7:12" ht="12.75">
      <c r="G49" s="69"/>
      <c r="H49" s="70"/>
      <c r="I49" s="64"/>
      <c r="J49" s="71"/>
      <c r="K49" s="72"/>
      <c r="L49" s="72"/>
    </row>
    <row r="50" spans="7:12" ht="12.75">
      <c r="G50" s="69"/>
      <c r="H50" s="70"/>
      <c r="I50" s="64"/>
      <c r="J50" s="71"/>
      <c r="K50" s="72"/>
      <c r="L50" s="72"/>
    </row>
    <row r="51" spans="7:12" ht="12.75">
      <c r="G51" s="69"/>
      <c r="H51" s="70"/>
      <c r="I51" s="64"/>
      <c r="J51" s="71"/>
      <c r="K51" s="72"/>
      <c r="L51" s="72"/>
    </row>
    <row r="52" spans="7:12" ht="12.75">
      <c r="G52" s="69"/>
      <c r="H52" s="70"/>
      <c r="I52" s="64"/>
      <c r="J52" s="71"/>
      <c r="K52" s="72"/>
      <c r="L52" s="72"/>
    </row>
    <row r="53" spans="7:12" ht="12.75">
      <c r="G53" s="69"/>
      <c r="H53" s="70"/>
      <c r="I53" s="64"/>
      <c r="J53" s="71"/>
      <c r="K53" s="72"/>
      <c r="L53" s="72"/>
    </row>
    <row r="54" spans="7:12" ht="12.75">
      <c r="G54" s="69"/>
      <c r="H54" s="70"/>
      <c r="I54" s="64"/>
      <c r="J54" s="71"/>
      <c r="K54" s="72"/>
      <c r="L54" s="72"/>
    </row>
    <row r="55" spans="7:12" ht="12.75">
      <c r="G55" s="69"/>
      <c r="H55" s="70"/>
      <c r="I55" s="64"/>
      <c r="J55" s="71"/>
      <c r="K55" s="72"/>
      <c r="L55" s="72"/>
    </row>
    <row r="56" spans="7:12" ht="12.75">
      <c r="G56" s="69"/>
      <c r="H56" s="70"/>
      <c r="I56" s="64"/>
      <c r="J56" s="71"/>
      <c r="K56" s="72"/>
      <c r="L56" s="72"/>
    </row>
    <row r="57" spans="7:12" ht="12.75">
      <c r="G57" s="69"/>
      <c r="H57" s="70"/>
      <c r="I57" s="64"/>
      <c r="J57" s="71"/>
      <c r="K57" s="72"/>
      <c r="L57" s="72"/>
    </row>
    <row r="58" spans="7:12" ht="12.75">
      <c r="G58" s="69"/>
      <c r="H58" s="70"/>
      <c r="I58" s="64"/>
      <c r="J58" s="71"/>
      <c r="K58" s="72"/>
      <c r="L58" s="72"/>
    </row>
    <row r="59" spans="7:12" ht="12.75">
      <c r="G59" s="69"/>
      <c r="H59" s="70"/>
      <c r="I59" s="64"/>
      <c r="J59" s="71"/>
      <c r="K59" s="72"/>
      <c r="L59" s="72"/>
    </row>
    <row r="60" spans="7:12" ht="12.75">
      <c r="G60" s="69"/>
      <c r="H60" s="70"/>
      <c r="I60" s="64"/>
      <c r="J60" s="71"/>
      <c r="K60" s="72"/>
      <c r="L60" s="72"/>
    </row>
    <row r="61" spans="7:12" ht="12.75">
      <c r="G61" s="69"/>
      <c r="H61" s="70"/>
      <c r="I61" s="64"/>
      <c r="J61" s="71"/>
      <c r="K61" s="72"/>
      <c r="L61" s="72"/>
    </row>
    <row r="62" spans="7:12" ht="12.75">
      <c r="G62" s="69"/>
      <c r="H62" s="70"/>
      <c r="I62" s="64"/>
      <c r="J62" s="71"/>
      <c r="K62" s="72"/>
      <c r="L62" s="72"/>
    </row>
    <row r="63" spans="7:12" ht="12.75">
      <c r="G63" s="69"/>
      <c r="H63" s="70"/>
      <c r="I63" s="64"/>
      <c r="J63" s="71"/>
      <c r="K63" s="72"/>
      <c r="L63" s="72"/>
    </row>
    <row r="64" spans="7:12" ht="12.75">
      <c r="G64" s="69"/>
      <c r="H64" s="70"/>
      <c r="I64" s="64"/>
      <c r="J64" s="71"/>
      <c r="K64" s="72"/>
      <c r="L64" s="72"/>
    </row>
    <row r="65" spans="7:12" ht="12.75">
      <c r="G65" s="69"/>
      <c r="H65" s="70"/>
      <c r="I65" s="64"/>
      <c r="J65" s="71"/>
      <c r="K65" s="72"/>
      <c r="L65" s="72"/>
    </row>
    <row r="66" spans="7:12" ht="12.75">
      <c r="G66" s="69"/>
      <c r="H66" s="70"/>
      <c r="I66" s="64"/>
      <c r="J66" s="71"/>
      <c r="K66" s="72"/>
      <c r="L66" s="72"/>
    </row>
    <row r="67" spans="7:12" ht="12.75">
      <c r="G67" s="69"/>
      <c r="H67" s="70"/>
      <c r="I67" s="64"/>
      <c r="J67" s="71"/>
      <c r="K67" s="72"/>
      <c r="L67" s="72"/>
    </row>
    <row r="68" spans="7:12" ht="12.75">
      <c r="G68" s="69"/>
      <c r="H68" s="70"/>
      <c r="I68" s="64"/>
      <c r="J68" s="71"/>
      <c r="K68" s="72"/>
      <c r="L68" s="72"/>
    </row>
    <row r="69" spans="7:12" ht="12.75">
      <c r="G69" s="69"/>
      <c r="H69" s="70"/>
      <c r="I69" s="64"/>
      <c r="J69" s="71"/>
      <c r="K69" s="72"/>
      <c r="L69" s="72"/>
    </row>
    <row r="70" spans="7:12" ht="12.75">
      <c r="G70" s="69"/>
      <c r="H70" s="70"/>
      <c r="I70" s="64"/>
      <c r="J70" s="71"/>
      <c r="K70" s="72"/>
      <c r="L70" s="72"/>
    </row>
    <row r="71" spans="7:12" ht="12.75">
      <c r="G71" s="69"/>
      <c r="H71" s="70"/>
      <c r="I71" s="64"/>
      <c r="J71" s="71"/>
      <c r="K71" s="72"/>
      <c r="L71" s="72"/>
    </row>
    <row r="72" spans="7:12" ht="12.75">
      <c r="G72" s="69"/>
      <c r="H72" s="70"/>
      <c r="I72" s="64"/>
      <c r="J72" s="71"/>
      <c r="K72" s="72"/>
      <c r="L72" s="72"/>
    </row>
    <row r="73" spans="7:12" ht="12.75">
      <c r="G73" s="69"/>
      <c r="H73" s="70"/>
      <c r="I73" s="64"/>
      <c r="J73" s="71"/>
      <c r="K73" s="72"/>
      <c r="L73" s="72"/>
    </row>
    <row r="74" spans="7:12" ht="12.75">
      <c r="G74" s="69"/>
      <c r="H74" s="70"/>
      <c r="I74" s="64"/>
      <c r="J74" s="71"/>
      <c r="K74" s="72"/>
      <c r="L74" s="72"/>
    </row>
    <row r="75" spans="7:12" ht="12.75">
      <c r="G75" s="69"/>
      <c r="H75" s="70"/>
      <c r="I75" s="64"/>
      <c r="J75" s="71"/>
      <c r="K75" s="72"/>
      <c r="L75" s="72"/>
    </row>
    <row r="76" spans="7:12" ht="12.75">
      <c r="G76" s="69"/>
      <c r="H76" s="70"/>
      <c r="I76" s="64"/>
      <c r="J76" s="71"/>
      <c r="K76" s="72"/>
      <c r="L76" s="72"/>
    </row>
    <row r="77" spans="7:12" ht="12.75">
      <c r="G77" s="69"/>
      <c r="H77" s="70"/>
      <c r="I77" s="64"/>
      <c r="J77" s="71"/>
      <c r="K77" s="72"/>
      <c r="L77" s="72"/>
    </row>
    <row r="78" spans="7:12" ht="12.75">
      <c r="G78" s="69"/>
      <c r="H78" s="70"/>
      <c r="I78" s="64"/>
      <c r="J78" s="71"/>
      <c r="K78" s="72"/>
      <c r="L78" s="72"/>
    </row>
    <row r="79" spans="7:12" ht="12.75">
      <c r="G79" s="69"/>
      <c r="H79" s="70"/>
      <c r="I79" s="64"/>
      <c r="J79" s="71"/>
      <c r="K79" s="72"/>
      <c r="L79" s="72"/>
    </row>
    <row r="80" spans="7:12" ht="12.75">
      <c r="G80" s="69"/>
      <c r="H80" s="70"/>
      <c r="I80" s="64"/>
      <c r="J80" s="71"/>
      <c r="K80" s="72"/>
      <c r="L80" s="72"/>
    </row>
    <row r="81" spans="7:12" ht="12.75">
      <c r="G81" s="69"/>
      <c r="H81" s="70"/>
      <c r="I81" s="64"/>
      <c r="J81" s="71"/>
      <c r="K81" s="72"/>
      <c r="L81" s="72"/>
    </row>
    <row r="82" spans="7:12" ht="12.75">
      <c r="G82" s="69"/>
      <c r="H82" s="70"/>
      <c r="I82" s="64"/>
      <c r="J82" s="71"/>
      <c r="K82" s="72"/>
      <c r="L82" s="72"/>
    </row>
    <row r="83" spans="7:12" ht="12.75">
      <c r="G83" s="69"/>
      <c r="H83" s="70"/>
      <c r="I83" s="64"/>
      <c r="J83" s="71"/>
      <c r="K83" s="72"/>
      <c r="L83" s="72"/>
    </row>
    <row r="84" spans="7:12" ht="12.75">
      <c r="G84" s="69"/>
      <c r="H84" s="70"/>
      <c r="I84" s="64"/>
      <c r="J84" s="71"/>
      <c r="K84" s="72"/>
      <c r="L84" s="72"/>
    </row>
    <row r="85" spans="7:12" ht="12.75">
      <c r="G85" s="69"/>
      <c r="H85" s="70"/>
      <c r="I85" s="64"/>
      <c r="J85" s="71"/>
      <c r="K85" s="72"/>
      <c r="L85" s="72"/>
    </row>
    <row r="86" spans="7:12" ht="12.75">
      <c r="G86" s="69"/>
      <c r="H86" s="70"/>
      <c r="I86" s="64"/>
      <c r="J86" s="71"/>
      <c r="K86" s="72"/>
      <c r="L86" s="72"/>
    </row>
    <row r="87" spans="7:12" ht="12.75">
      <c r="G87" s="69"/>
      <c r="H87" s="70"/>
      <c r="I87" s="64"/>
      <c r="J87" s="71"/>
      <c r="K87" s="72"/>
      <c r="L87" s="72"/>
    </row>
    <row r="88" spans="7:12" ht="12.75">
      <c r="G88" s="69"/>
      <c r="H88" s="70"/>
      <c r="I88" s="64"/>
      <c r="J88" s="71"/>
      <c r="K88" s="72"/>
      <c r="L88" s="72"/>
    </row>
    <row r="89" spans="7:12" ht="12.75">
      <c r="G89" s="69"/>
      <c r="H89" s="70"/>
      <c r="I89" s="64"/>
      <c r="J89" s="71"/>
      <c r="K89" s="72"/>
      <c r="L89" s="72"/>
    </row>
    <row r="90" spans="7:12" ht="12.75">
      <c r="G90" s="69"/>
      <c r="H90" s="70"/>
      <c r="I90" s="64"/>
      <c r="J90" s="71"/>
      <c r="K90" s="72"/>
      <c r="L90" s="72"/>
    </row>
    <row r="91" spans="7:12" ht="12.75">
      <c r="G91" s="69"/>
      <c r="H91" s="70"/>
      <c r="I91" s="64"/>
      <c r="J91" s="71"/>
      <c r="K91" s="72"/>
      <c r="L91" s="72"/>
    </row>
    <row r="92" spans="7:12" ht="12.75">
      <c r="G92" s="69"/>
      <c r="H92" s="70"/>
      <c r="I92" s="64"/>
      <c r="J92" s="71"/>
      <c r="K92" s="72"/>
      <c r="L92" s="72"/>
    </row>
    <row r="93" spans="7:12" ht="12.75">
      <c r="G93" s="69"/>
      <c r="H93" s="70"/>
      <c r="I93" s="64"/>
      <c r="J93" s="71"/>
      <c r="K93" s="72"/>
      <c r="L93" s="72"/>
    </row>
    <row r="94" spans="7:12" ht="12.75">
      <c r="G94" s="69"/>
      <c r="H94" s="70"/>
      <c r="I94" s="64"/>
      <c r="J94" s="71"/>
      <c r="K94" s="72"/>
      <c r="L94" s="72"/>
    </row>
    <row r="95" spans="7:12" ht="12.75">
      <c r="G95" s="69"/>
      <c r="H95" s="70"/>
      <c r="I95" s="64"/>
      <c r="J95" s="71"/>
      <c r="K95" s="72"/>
      <c r="L95" s="72"/>
    </row>
    <row r="96" spans="7:12" ht="12.75">
      <c r="G96" s="69"/>
      <c r="H96" s="70"/>
      <c r="I96" s="64"/>
      <c r="J96" s="71"/>
      <c r="K96" s="72"/>
      <c r="L96" s="72"/>
    </row>
    <row r="97" spans="7:12" ht="12.75">
      <c r="G97" s="69"/>
      <c r="H97" s="70"/>
      <c r="I97" s="64"/>
      <c r="J97" s="71"/>
      <c r="K97" s="72"/>
      <c r="L97" s="72"/>
    </row>
    <row r="98" spans="7:12" ht="12.75">
      <c r="G98" s="69"/>
      <c r="H98" s="70"/>
      <c r="I98" s="64"/>
      <c r="J98" s="71"/>
      <c r="K98" s="72"/>
      <c r="L98" s="72"/>
    </row>
    <row r="99" spans="7:12" ht="12.75">
      <c r="G99" s="69"/>
      <c r="H99" s="70"/>
      <c r="I99" s="64"/>
      <c r="J99" s="71"/>
      <c r="K99" s="72"/>
      <c r="L99" s="72"/>
    </row>
    <row r="100" spans="7:12" ht="12.75">
      <c r="G100" s="69"/>
      <c r="H100" s="70"/>
      <c r="I100" s="64"/>
      <c r="J100" s="68"/>
      <c r="K100" s="72"/>
      <c r="L100" s="72"/>
    </row>
    <row r="101" spans="7:12" ht="12.75">
      <c r="G101" s="69"/>
      <c r="H101" s="70"/>
      <c r="I101" s="64"/>
      <c r="J101" s="68"/>
      <c r="K101" s="72"/>
      <c r="L101" s="72"/>
    </row>
    <row r="102" spans="7:12" ht="12.75">
      <c r="G102" s="69"/>
      <c r="H102" s="70"/>
      <c r="I102" s="64"/>
      <c r="J102" s="68"/>
      <c r="K102" s="72"/>
      <c r="L102" s="72"/>
    </row>
    <row r="103" spans="7:12" ht="12.75">
      <c r="G103" s="69"/>
      <c r="H103" s="70"/>
      <c r="I103" s="64"/>
      <c r="J103" s="68"/>
      <c r="K103" s="72"/>
      <c r="L103" s="72"/>
    </row>
    <row r="104" spans="7:12" ht="12.75">
      <c r="G104" s="69"/>
      <c r="H104" s="70"/>
      <c r="I104" s="64"/>
      <c r="J104" s="68"/>
      <c r="K104" s="72"/>
      <c r="L104" s="72"/>
    </row>
    <row r="105" spans="7:12" ht="12.75">
      <c r="G105" s="69"/>
      <c r="H105" s="70"/>
      <c r="I105" s="64"/>
      <c r="J105" s="68"/>
      <c r="K105" s="72"/>
      <c r="L105" s="72"/>
    </row>
    <row r="106" spans="7:12" ht="12.75">
      <c r="G106" s="69"/>
      <c r="H106" s="70"/>
      <c r="I106" s="64"/>
      <c r="J106" s="68"/>
      <c r="K106" s="72"/>
      <c r="L106" s="72"/>
    </row>
    <row r="107" spans="7:12" ht="12.75">
      <c r="G107" s="69"/>
      <c r="H107" s="70"/>
      <c r="I107" s="64"/>
      <c r="J107" s="68"/>
      <c r="K107" s="72"/>
      <c r="L107" s="72"/>
    </row>
    <row r="108" spans="7:12" ht="12.75">
      <c r="G108" s="69"/>
      <c r="H108" s="70"/>
      <c r="I108" s="64"/>
      <c r="J108" s="68"/>
      <c r="K108" s="72"/>
      <c r="L108" s="72"/>
    </row>
    <row r="109" spans="7:12" ht="12.75">
      <c r="G109" s="69"/>
      <c r="H109" s="70"/>
      <c r="I109" s="64"/>
      <c r="J109" s="68"/>
      <c r="K109" s="72"/>
      <c r="L109" s="72"/>
    </row>
    <row r="110" spans="7:12" ht="12.75">
      <c r="G110" s="69"/>
      <c r="H110" s="70"/>
      <c r="I110" s="64"/>
      <c r="J110" s="68"/>
      <c r="K110" s="72"/>
      <c r="L110" s="72"/>
    </row>
    <row r="111" spans="7:12" ht="12.75">
      <c r="G111" s="69"/>
      <c r="H111" s="70"/>
      <c r="I111" s="64"/>
      <c r="J111" s="68"/>
      <c r="K111" s="72"/>
      <c r="L111" s="72"/>
    </row>
    <row r="112" spans="7:12" ht="12.75">
      <c r="G112" s="69"/>
      <c r="H112" s="70"/>
      <c r="I112" s="64"/>
      <c r="J112" s="68"/>
      <c r="K112" s="72"/>
      <c r="L112" s="72"/>
    </row>
    <row r="113" spans="7:12" ht="12.75">
      <c r="G113" s="69"/>
      <c r="H113" s="70"/>
      <c r="I113" s="64"/>
      <c r="J113" s="68"/>
      <c r="K113" s="72"/>
      <c r="L113" s="72"/>
    </row>
    <row r="114" spans="7:12" ht="12.75">
      <c r="G114" s="69"/>
      <c r="H114" s="70"/>
      <c r="I114" s="64"/>
      <c r="J114" s="68"/>
      <c r="K114" s="72"/>
      <c r="L114" s="72"/>
    </row>
    <row r="115" spans="7:12" ht="12.75">
      <c r="G115" s="69"/>
      <c r="H115" s="70"/>
      <c r="I115" s="64"/>
      <c r="J115" s="68"/>
      <c r="K115" s="72"/>
      <c r="L115" s="72"/>
    </row>
  </sheetData>
  <sheetProtection selectLockedCells="1" selectUnlockedCells="1"/>
  <mergeCells count="5">
    <mergeCell ref="C1:F1"/>
    <mergeCell ref="C2:F2"/>
    <mergeCell ref="C3:F3"/>
    <mergeCell ref="C4:F4"/>
    <mergeCell ref="A6:F6"/>
  </mergeCells>
  <printOptions horizontalCentered="1" verticalCentered="1"/>
  <pageMargins left="0.2361111111111111" right="0.3541666666666667" top="0.15763888888888888" bottom="0.4326388888888889" header="0.5118055555555555" footer="0.2361111111111111"/>
  <pageSetup fitToHeight="0" fitToWidth="1" horizontalDpi="300" verticalDpi="300" orientation="landscape" paperSize="9"/>
  <headerFooter alignWithMargins="0">
    <oddFooter>&amp;C&amp;A</oddFooter>
  </headerFooter>
  <rowBreaks count="1" manualBreakCount="1">
    <brk id="2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L201"/>
  <sheetViews>
    <sheetView zoomScalePageLayoutView="0" workbookViewId="0" topLeftCell="A1">
      <selection activeCell="B15" sqref="B15"/>
    </sheetView>
  </sheetViews>
  <sheetFormatPr defaultColWidth="17.00390625" defaultRowHeight="12.75"/>
  <cols>
    <col min="1" max="1" width="7.7109375" style="24" customWidth="1"/>
    <col min="2" max="2" width="26.28125" style="25" customWidth="1"/>
    <col min="3" max="3" width="27.421875" style="26" customWidth="1"/>
    <col min="4" max="4" width="11.28125" style="27" customWidth="1"/>
    <col min="5" max="5" width="27.421875" style="26" customWidth="1"/>
    <col min="6" max="6" width="27.421875" style="28" customWidth="1"/>
    <col min="7" max="7" width="0" style="29" hidden="1" customWidth="1"/>
    <col min="8" max="8" width="2.7109375" style="30" customWidth="1"/>
    <col min="9" max="9" width="12.8515625" style="24" customWidth="1"/>
    <col min="10" max="10" width="11.140625" style="28" customWidth="1"/>
    <col min="11" max="11" width="28.7109375" style="26" customWidth="1"/>
    <col min="12" max="12" width="25.57421875" style="26" customWidth="1"/>
    <col min="13" max="16384" width="17.00390625" style="26" customWidth="1"/>
  </cols>
  <sheetData>
    <row r="1" spans="1:7" ht="12.75">
      <c r="A1" s="31"/>
      <c r="B1" s="32" t="s">
        <v>37</v>
      </c>
      <c r="C1" s="145"/>
      <c r="D1" s="145"/>
      <c r="E1" s="145"/>
      <c r="F1" s="145"/>
      <c r="G1" s="34"/>
    </row>
    <row r="2" spans="1:7" ht="12.75">
      <c r="A2" s="33"/>
      <c r="B2" s="32" t="s">
        <v>38</v>
      </c>
      <c r="C2" s="146"/>
      <c r="D2" s="146"/>
      <c r="E2" s="146"/>
      <c r="F2" s="146"/>
      <c r="G2" s="35"/>
    </row>
    <row r="3" spans="1:7" ht="12.75">
      <c r="A3" s="31"/>
      <c r="B3" s="32" t="s">
        <v>39</v>
      </c>
      <c r="C3" s="147"/>
      <c r="D3" s="147"/>
      <c r="E3" s="147"/>
      <c r="F3" s="147"/>
      <c r="G3" s="35"/>
    </row>
    <row r="4" spans="1:7" ht="12.75" customHeight="1">
      <c r="A4" s="31"/>
      <c r="B4" s="36" t="s">
        <v>40</v>
      </c>
      <c r="C4" s="148"/>
      <c r="D4" s="148"/>
      <c r="E4" s="148"/>
      <c r="F4" s="148"/>
      <c r="G4" s="35"/>
    </row>
    <row r="5" spans="1:7" ht="12.75" customHeight="1">
      <c r="A5" s="31"/>
      <c r="B5" s="36"/>
      <c r="C5" s="38"/>
      <c r="D5" s="39"/>
      <c r="E5" s="38"/>
      <c r="F5" s="37"/>
      <c r="G5" s="35"/>
    </row>
    <row r="6" spans="1:7" ht="12.75" customHeight="1">
      <c r="A6" s="149" t="s">
        <v>206</v>
      </c>
      <c r="B6" s="149"/>
      <c r="C6" s="149"/>
      <c r="D6" s="149"/>
      <c r="E6" s="149"/>
      <c r="F6" s="149"/>
      <c r="G6" s="40"/>
    </row>
    <row r="7" spans="1:10" s="46" customFormat="1" ht="12.75" customHeight="1">
      <c r="A7" s="41"/>
      <c r="B7" s="41"/>
      <c r="C7" s="41"/>
      <c r="D7" s="42"/>
      <c r="E7" s="41"/>
      <c r="F7" s="41"/>
      <c r="G7" s="34"/>
      <c r="H7" s="43"/>
      <c r="I7" s="44"/>
      <c r="J7" s="45"/>
    </row>
    <row r="8" spans="1:10" s="46" customFormat="1" ht="12.75" customHeight="1">
      <c r="A8" s="41"/>
      <c r="B8" s="41"/>
      <c r="C8" s="41"/>
      <c r="D8" s="42"/>
      <c r="E8" s="41"/>
      <c r="F8" s="41"/>
      <c r="G8" s="47">
        <f>SUM(G10:G109)</f>
        <v>3</v>
      </c>
      <c r="H8" s="43"/>
      <c r="I8" s="44"/>
      <c r="J8" s="45"/>
    </row>
    <row r="9" spans="1:10" s="46" customFormat="1" ht="30" customHeight="1">
      <c r="A9" s="48" t="s">
        <v>43</v>
      </c>
      <c r="B9" s="48" t="s">
        <v>44</v>
      </c>
      <c r="C9" s="48" t="s">
        <v>4</v>
      </c>
      <c r="D9" s="49" t="s">
        <v>45</v>
      </c>
      <c r="E9" s="48" t="s">
        <v>46</v>
      </c>
      <c r="F9" s="48" t="s">
        <v>47</v>
      </c>
      <c r="G9" s="35" t="s">
        <v>48</v>
      </c>
      <c r="H9" s="43"/>
      <c r="I9" s="44"/>
      <c r="J9" s="45"/>
    </row>
    <row r="10" spans="1:8" s="56" customFormat="1" ht="30" customHeight="1">
      <c r="A10" s="50">
        <v>70</v>
      </c>
      <c r="B10" s="51" t="s">
        <v>207</v>
      </c>
      <c r="C10" s="51" t="s">
        <v>208</v>
      </c>
      <c r="D10" s="52">
        <v>28</v>
      </c>
      <c r="E10" s="53" t="s">
        <v>209</v>
      </c>
      <c r="F10" s="77"/>
      <c r="G10" s="54">
        <f aca="true" t="shared" si="0" ref="G10:G41">IF(F10=0,0,1)</f>
        <v>0</v>
      </c>
      <c r="H10" s="76"/>
    </row>
    <row r="11" spans="1:8" s="56" customFormat="1" ht="30" customHeight="1">
      <c r="A11" s="50">
        <f aca="true" t="shared" si="1" ref="A11:A70">IF(A10=0,0,A10+1)</f>
        <v>71</v>
      </c>
      <c r="B11" s="51" t="s">
        <v>210</v>
      </c>
      <c r="C11" s="51" t="s">
        <v>211</v>
      </c>
      <c r="D11" s="52">
        <v>28</v>
      </c>
      <c r="E11" s="53" t="s">
        <v>212</v>
      </c>
      <c r="F11" s="53"/>
      <c r="G11" s="54">
        <f t="shared" si="0"/>
        <v>0</v>
      </c>
      <c r="H11" s="55"/>
    </row>
    <row r="12" spans="1:8" s="56" customFormat="1" ht="30" customHeight="1">
      <c r="A12" s="50">
        <f t="shared" si="1"/>
        <v>72</v>
      </c>
      <c r="B12" s="51" t="s">
        <v>213</v>
      </c>
      <c r="C12" s="51" t="s">
        <v>214</v>
      </c>
      <c r="D12" s="52">
        <v>28</v>
      </c>
      <c r="E12" s="53" t="s">
        <v>69</v>
      </c>
      <c r="F12" s="53" t="s">
        <v>70</v>
      </c>
      <c r="G12" s="54">
        <f t="shared" si="0"/>
        <v>1</v>
      </c>
      <c r="H12" s="55"/>
    </row>
    <row r="13" spans="1:8" s="56" customFormat="1" ht="30" customHeight="1">
      <c r="A13" s="50">
        <f t="shared" si="1"/>
        <v>73</v>
      </c>
      <c r="B13" s="51" t="s">
        <v>215</v>
      </c>
      <c r="C13" s="51" t="s">
        <v>214</v>
      </c>
      <c r="D13" s="52">
        <v>28</v>
      </c>
      <c r="E13" s="53" t="s">
        <v>69</v>
      </c>
      <c r="F13" s="53" t="s">
        <v>70</v>
      </c>
      <c r="G13" s="54">
        <f t="shared" si="0"/>
        <v>1</v>
      </c>
      <c r="H13" s="55"/>
    </row>
    <row r="14" spans="1:8" s="56" customFormat="1" ht="30" customHeight="1">
      <c r="A14" s="50">
        <f t="shared" si="1"/>
        <v>74</v>
      </c>
      <c r="B14" s="51" t="s">
        <v>216</v>
      </c>
      <c r="C14" s="51" t="s">
        <v>214</v>
      </c>
      <c r="D14" s="52">
        <v>28</v>
      </c>
      <c r="E14" s="53" t="s">
        <v>69</v>
      </c>
      <c r="F14" s="53" t="s">
        <v>70</v>
      </c>
      <c r="G14" s="54">
        <f t="shared" si="0"/>
        <v>1</v>
      </c>
      <c r="H14" s="55"/>
    </row>
    <row r="15" spans="1:8" s="56" customFormat="1" ht="30" customHeight="1">
      <c r="A15" s="50">
        <f t="shared" si="1"/>
        <v>75</v>
      </c>
      <c r="B15" s="51"/>
      <c r="C15" s="51"/>
      <c r="D15" s="52"/>
      <c r="E15" s="53"/>
      <c r="F15" s="53"/>
      <c r="G15" s="54">
        <f t="shared" si="0"/>
        <v>0</v>
      </c>
      <c r="H15" s="55"/>
    </row>
    <row r="16" spans="1:8" s="56" customFormat="1" ht="30" customHeight="1">
      <c r="A16" s="50">
        <f t="shared" si="1"/>
        <v>76</v>
      </c>
      <c r="B16" s="51"/>
      <c r="C16" s="51"/>
      <c r="D16" s="52"/>
      <c r="E16" s="53"/>
      <c r="F16" s="53"/>
      <c r="G16" s="54">
        <f t="shared" si="0"/>
        <v>0</v>
      </c>
      <c r="H16" s="55"/>
    </row>
    <row r="17" spans="1:8" s="56" customFormat="1" ht="30" customHeight="1">
      <c r="A17" s="50">
        <f t="shared" si="1"/>
        <v>77</v>
      </c>
      <c r="B17" s="51"/>
      <c r="C17" s="51"/>
      <c r="D17" s="52"/>
      <c r="E17" s="53"/>
      <c r="F17" s="53"/>
      <c r="G17" s="54">
        <f t="shared" si="0"/>
        <v>0</v>
      </c>
      <c r="H17" s="55"/>
    </row>
    <row r="18" spans="1:8" s="56" customFormat="1" ht="30" customHeight="1">
      <c r="A18" s="50">
        <f t="shared" si="1"/>
        <v>78</v>
      </c>
      <c r="B18" s="51"/>
      <c r="C18" s="51"/>
      <c r="D18" s="52"/>
      <c r="E18" s="53"/>
      <c r="F18" s="53"/>
      <c r="G18" s="54">
        <f t="shared" si="0"/>
        <v>0</v>
      </c>
      <c r="H18" s="55"/>
    </row>
    <row r="19" spans="1:8" s="56" customFormat="1" ht="30" customHeight="1">
      <c r="A19" s="50">
        <f t="shared" si="1"/>
        <v>79</v>
      </c>
      <c r="B19" s="51"/>
      <c r="C19" s="51"/>
      <c r="D19" s="52"/>
      <c r="E19" s="53"/>
      <c r="F19" s="53"/>
      <c r="G19" s="54">
        <f t="shared" si="0"/>
        <v>0</v>
      </c>
      <c r="H19" s="55"/>
    </row>
    <row r="20" spans="1:8" s="56" customFormat="1" ht="30" customHeight="1">
      <c r="A20" s="50">
        <f t="shared" si="1"/>
        <v>80</v>
      </c>
      <c r="B20" s="51"/>
      <c r="C20" s="51"/>
      <c r="D20" s="52"/>
      <c r="E20" s="53"/>
      <c r="F20" s="53"/>
      <c r="G20" s="54">
        <f t="shared" si="0"/>
        <v>0</v>
      </c>
      <c r="H20" s="55"/>
    </row>
    <row r="21" spans="1:8" s="56" customFormat="1" ht="30" customHeight="1">
      <c r="A21" s="50">
        <f t="shared" si="1"/>
        <v>81</v>
      </c>
      <c r="B21" s="51"/>
      <c r="C21" s="51"/>
      <c r="D21" s="52"/>
      <c r="E21" s="53"/>
      <c r="F21" s="53"/>
      <c r="G21" s="54">
        <f t="shared" si="0"/>
        <v>0</v>
      </c>
      <c r="H21" s="55"/>
    </row>
    <row r="22" spans="1:8" s="56" customFormat="1" ht="30" customHeight="1">
      <c r="A22" s="50">
        <f t="shared" si="1"/>
        <v>82</v>
      </c>
      <c r="B22" s="51"/>
      <c r="C22" s="51"/>
      <c r="D22" s="52"/>
      <c r="E22" s="53"/>
      <c r="F22" s="53"/>
      <c r="G22" s="54">
        <f t="shared" si="0"/>
        <v>0</v>
      </c>
      <c r="H22" s="55"/>
    </row>
    <row r="23" spans="1:8" s="56" customFormat="1" ht="30" customHeight="1">
      <c r="A23" s="50">
        <f t="shared" si="1"/>
        <v>83</v>
      </c>
      <c r="B23" s="51"/>
      <c r="C23" s="51"/>
      <c r="D23" s="52"/>
      <c r="E23" s="53"/>
      <c r="F23" s="53"/>
      <c r="G23" s="54">
        <f t="shared" si="0"/>
        <v>0</v>
      </c>
      <c r="H23" s="55"/>
    </row>
    <row r="24" spans="1:8" s="56" customFormat="1" ht="30" customHeight="1">
      <c r="A24" s="50">
        <f t="shared" si="1"/>
        <v>84</v>
      </c>
      <c r="B24" s="51"/>
      <c r="C24" s="51"/>
      <c r="D24" s="52"/>
      <c r="E24" s="53"/>
      <c r="F24" s="53"/>
      <c r="G24" s="54">
        <f t="shared" si="0"/>
        <v>0</v>
      </c>
      <c r="H24" s="55"/>
    </row>
    <row r="25" spans="1:8" s="56" customFormat="1" ht="30" customHeight="1">
      <c r="A25" s="50">
        <f t="shared" si="1"/>
        <v>85</v>
      </c>
      <c r="B25" s="51"/>
      <c r="C25" s="51"/>
      <c r="D25" s="52"/>
      <c r="E25" s="53"/>
      <c r="F25" s="53"/>
      <c r="G25" s="54">
        <f t="shared" si="0"/>
        <v>0</v>
      </c>
      <c r="H25" s="55"/>
    </row>
    <row r="26" spans="1:8" s="56" customFormat="1" ht="30" customHeight="1">
      <c r="A26" s="50">
        <f t="shared" si="1"/>
        <v>86</v>
      </c>
      <c r="B26" s="51"/>
      <c r="C26" s="51"/>
      <c r="D26" s="52"/>
      <c r="E26" s="53"/>
      <c r="F26" s="53"/>
      <c r="G26" s="54">
        <f t="shared" si="0"/>
        <v>0</v>
      </c>
      <c r="H26" s="55"/>
    </row>
    <row r="27" spans="1:8" s="56" customFormat="1" ht="30" customHeight="1">
      <c r="A27" s="50">
        <f t="shared" si="1"/>
        <v>87</v>
      </c>
      <c r="B27" s="51"/>
      <c r="C27" s="51"/>
      <c r="D27" s="52"/>
      <c r="E27" s="53"/>
      <c r="F27" s="53"/>
      <c r="G27" s="54">
        <f t="shared" si="0"/>
        <v>0</v>
      </c>
      <c r="H27" s="55"/>
    </row>
    <row r="28" spans="1:8" s="56" customFormat="1" ht="30" customHeight="1">
      <c r="A28" s="50">
        <f t="shared" si="1"/>
        <v>88</v>
      </c>
      <c r="B28" s="51"/>
      <c r="C28" s="51"/>
      <c r="D28" s="52"/>
      <c r="E28" s="53"/>
      <c r="F28" s="53"/>
      <c r="G28" s="54">
        <f t="shared" si="0"/>
        <v>0</v>
      </c>
      <c r="H28" s="55"/>
    </row>
    <row r="29" spans="1:8" s="56" customFormat="1" ht="30" customHeight="1">
      <c r="A29" s="50">
        <f t="shared" si="1"/>
        <v>89</v>
      </c>
      <c r="B29" s="53"/>
      <c r="C29" s="53"/>
      <c r="D29" s="57"/>
      <c r="E29" s="53"/>
      <c r="F29" s="53"/>
      <c r="G29" s="54">
        <f t="shared" si="0"/>
        <v>0</v>
      </c>
      <c r="H29" s="55"/>
    </row>
    <row r="30" spans="1:8" s="56" customFormat="1" ht="30" customHeight="1">
      <c r="A30" s="50">
        <f t="shared" si="1"/>
        <v>90</v>
      </c>
      <c r="B30" s="53"/>
      <c r="C30" s="53"/>
      <c r="D30" s="57"/>
      <c r="E30" s="53"/>
      <c r="F30" s="53"/>
      <c r="G30" s="54">
        <f t="shared" si="0"/>
        <v>0</v>
      </c>
      <c r="H30" s="55"/>
    </row>
    <row r="31" spans="1:8" s="56" customFormat="1" ht="30" customHeight="1">
      <c r="A31" s="50">
        <f t="shared" si="1"/>
        <v>91</v>
      </c>
      <c r="B31" s="53"/>
      <c r="C31" s="53"/>
      <c r="D31" s="57"/>
      <c r="E31" s="53"/>
      <c r="F31" s="53"/>
      <c r="G31" s="54">
        <f t="shared" si="0"/>
        <v>0</v>
      </c>
      <c r="H31" s="55"/>
    </row>
    <row r="32" spans="1:8" s="56" customFormat="1" ht="30" customHeight="1">
      <c r="A32" s="50">
        <f t="shared" si="1"/>
        <v>92</v>
      </c>
      <c r="B32" s="53"/>
      <c r="C32" s="53"/>
      <c r="D32" s="57"/>
      <c r="E32" s="53"/>
      <c r="F32" s="53"/>
      <c r="G32" s="54">
        <f t="shared" si="0"/>
        <v>0</v>
      </c>
      <c r="H32" s="55"/>
    </row>
    <row r="33" spans="1:8" s="56" customFormat="1" ht="30" customHeight="1">
      <c r="A33" s="50">
        <f t="shared" si="1"/>
        <v>93</v>
      </c>
      <c r="B33" s="53"/>
      <c r="C33" s="53"/>
      <c r="D33" s="57"/>
      <c r="E33" s="53"/>
      <c r="F33" s="53"/>
      <c r="G33" s="54">
        <f t="shared" si="0"/>
        <v>0</v>
      </c>
      <c r="H33" s="55"/>
    </row>
    <row r="34" spans="1:8" s="56" customFormat="1" ht="30" customHeight="1">
      <c r="A34" s="50">
        <f t="shared" si="1"/>
        <v>94</v>
      </c>
      <c r="B34" s="53"/>
      <c r="C34" s="53"/>
      <c r="D34" s="57"/>
      <c r="E34" s="53"/>
      <c r="F34" s="53"/>
      <c r="G34" s="54">
        <f t="shared" si="0"/>
        <v>0</v>
      </c>
      <c r="H34" s="55"/>
    </row>
    <row r="35" spans="1:8" s="56" customFormat="1" ht="30" customHeight="1">
      <c r="A35" s="50">
        <f t="shared" si="1"/>
        <v>95</v>
      </c>
      <c r="B35" s="53"/>
      <c r="C35" s="53"/>
      <c r="D35" s="57"/>
      <c r="E35" s="53"/>
      <c r="F35" s="53"/>
      <c r="G35" s="54">
        <f t="shared" si="0"/>
        <v>0</v>
      </c>
      <c r="H35" s="55"/>
    </row>
    <row r="36" spans="1:8" s="56" customFormat="1" ht="30" customHeight="1">
      <c r="A36" s="50">
        <f t="shared" si="1"/>
        <v>96</v>
      </c>
      <c r="B36" s="53"/>
      <c r="C36" s="53"/>
      <c r="D36" s="57"/>
      <c r="E36" s="53"/>
      <c r="F36" s="53"/>
      <c r="G36" s="54">
        <f t="shared" si="0"/>
        <v>0</v>
      </c>
      <c r="H36" s="55"/>
    </row>
    <row r="37" spans="1:8" s="56" customFormat="1" ht="30" customHeight="1">
      <c r="A37" s="50">
        <f t="shared" si="1"/>
        <v>97</v>
      </c>
      <c r="B37" s="53"/>
      <c r="C37" s="53"/>
      <c r="D37" s="57"/>
      <c r="E37" s="53"/>
      <c r="F37" s="53"/>
      <c r="G37" s="54">
        <f t="shared" si="0"/>
        <v>0</v>
      </c>
      <c r="H37" s="55"/>
    </row>
    <row r="38" spans="1:8" s="56" customFormat="1" ht="30" customHeight="1">
      <c r="A38" s="50">
        <f t="shared" si="1"/>
        <v>98</v>
      </c>
      <c r="B38" s="53"/>
      <c r="C38" s="53"/>
      <c r="D38" s="57"/>
      <c r="E38" s="53"/>
      <c r="F38" s="53"/>
      <c r="G38" s="54">
        <f t="shared" si="0"/>
        <v>0</v>
      </c>
      <c r="H38" s="55"/>
    </row>
    <row r="39" spans="1:8" s="56" customFormat="1" ht="30" customHeight="1">
      <c r="A39" s="50">
        <f t="shared" si="1"/>
        <v>99</v>
      </c>
      <c r="B39" s="53"/>
      <c r="C39" s="53"/>
      <c r="D39" s="57"/>
      <c r="E39" s="53"/>
      <c r="F39" s="53"/>
      <c r="G39" s="54">
        <f t="shared" si="0"/>
        <v>0</v>
      </c>
      <c r="H39" s="55"/>
    </row>
    <row r="40" spans="1:8" s="56" customFormat="1" ht="30" customHeight="1">
      <c r="A40" s="50">
        <f t="shared" si="1"/>
        <v>100</v>
      </c>
      <c r="B40" s="53"/>
      <c r="C40" s="53"/>
      <c r="D40" s="57"/>
      <c r="E40" s="53"/>
      <c r="F40" s="53"/>
      <c r="G40" s="54">
        <f t="shared" si="0"/>
        <v>0</v>
      </c>
      <c r="H40" s="55"/>
    </row>
    <row r="41" spans="1:8" s="56" customFormat="1" ht="30" customHeight="1">
      <c r="A41" s="50">
        <f t="shared" si="1"/>
        <v>101</v>
      </c>
      <c r="B41" s="53"/>
      <c r="C41" s="53"/>
      <c r="D41" s="57"/>
      <c r="E41" s="53"/>
      <c r="F41" s="53"/>
      <c r="G41" s="54">
        <f t="shared" si="0"/>
        <v>0</v>
      </c>
      <c r="H41" s="55"/>
    </row>
    <row r="42" spans="1:8" s="56" customFormat="1" ht="30" customHeight="1">
      <c r="A42" s="50">
        <f t="shared" si="1"/>
        <v>102</v>
      </c>
      <c r="B42" s="53"/>
      <c r="C42" s="53"/>
      <c r="D42" s="57"/>
      <c r="E42" s="53"/>
      <c r="F42" s="53"/>
      <c r="G42" s="54">
        <f aca="true" t="shared" si="2" ref="G42:G73">IF(F42=0,0,1)</f>
        <v>0</v>
      </c>
      <c r="H42" s="55"/>
    </row>
    <row r="43" spans="1:8" s="56" customFormat="1" ht="30" customHeight="1">
      <c r="A43" s="50">
        <f t="shared" si="1"/>
        <v>103</v>
      </c>
      <c r="B43" s="53"/>
      <c r="C43" s="53"/>
      <c r="D43" s="57"/>
      <c r="E43" s="53"/>
      <c r="F43" s="53"/>
      <c r="G43" s="54">
        <f t="shared" si="2"/>
        <v>0</v>
      </c>
      <c r="H43" s="55"/>
    </row>
    <row r="44" spans="1:8" s="56" customFormat="1" ht="30" customHeight="1">
      <c r="A44" s="50">
        <f t="shared" si="1"/>
        <v>104</v>
      </c>
      <c r="B44" s="53"/>
      <c r="C44" s="53"/>
      <c r="D44" s="57"/>
      <c r="E44" s="53"/>
      <c r="F44" s="53"/>
      <c r="G44" s="54">
        <f t="shared" si="2"/>
        <v>0</v>
      </c>
      <c r="H44" s="55"/>
    </row>
    <row r="45" spans="1:8" s="56" customFormat="1" ht="30" customHeight="1">
      <c r="A45" s="50">
        <f t="shared" si="1"/>
        <v>105</v>
      </c>
      <c r="B45" s="53"/>
      <c r="C45" s="53"/>
      <c r="D45" s="57"/>
      <c r="E45" s="53"/>
      <c r="F45" s="53"/>
      <c r="G45" s="54">
        <f t="shared" si="2"/>
        <v>0</v>
      </c>
      <c r="H45" s="55"/>
    </row>
    <row r="46" spans="1:8" s="56" customFormat="1" ht="30" customHeight="1">
      <c r="A46" s="50">
        <f t="shared" si="1"/>
        <v>106</v>
      </c>
      <c r="B46" s="53"/>
      <c r="C46" s="53"/>
      <c r="D46" s="57"/>
      <c r="E46" s="53"/>
      <c r="F46" s="53"/>
      <c r="G46" s="54">
        <f t="shared" si="2"/>
        <v>0</v>
      </c>
      <c r="H46" s="55"/>
    </row>
    <row r="47" spans="1:8" s="56" customFormat="1" ht="30" customHeight="1">
      <c r="A47" s="50">
        <f t="shared" si="1"/>
        <v>107</v>
      </c>
      <c r="B47" s="53"/>
      <c r="C47" s="53"/>
      <c r="D47" s="57"/>
      <c r="E47" s="53"/>
      <c r="F47" s="53"/>
      <c r="G47" s="54">
        <f t="shared" si="2"/>
        <v>0</v>
      </c>
      <c r="H47" s="55"/>
    </row>
    <row r="48" spans="1:8" s="56" customFormat="1" ht="30" customHeight="1">
      <c r="A48" s="50">
        <f t="shared" si="1"/>
        <v>108</v>
      </c>
      <c r="B48" s="53"/>
      <c r="C48" s="53"/>
      <c r="D48" s="57"/>
      <c r="E48" s="53"/>
      <c r="F48" s="53"/>
      <c r="G48" s="54">
        <f t="shared" si="2"/>
        <v>0</v>
      </c>
      <c r="H48" s="55"/>
    </row>
    <row r="49" spans="1:8" s="56" customFormat="1" ht="30" customHeight="1">
      <c r="A49" s="50">
        <f t="shared" si="1"/>
        <v>109</v>
      </c>
      <c r="B49" s="53"/>
      <c r="C49" s="53"/>
      <c r="D49" s="57"/>
      <c r="E49" s="53"/>
      <c r="F49" s="53"/>
      <c r="G49" s="54">
        <f t="shared" si="2"/>
        <v>0</v>
      </c>
      <c r="H49" s="55"/>
    </row>
    <row r="50" spans="1:8" s="56" customFormat="1" ht="30" customHeight="1">
      <c r="A50" s="50">
        <f t="shared" si="1"/>
        <v>110</v>
      </c>
      <c r="B50" s="53"/>
      <c r="C50" s="53"/>
      <c r="D50" s="57"/>
      <c r="E50" s="53"/>
      <c r="F50" s="53"/>
      <c r="G50" s="54">
        <f t="shared" si="2"/>
        <v>0</v>
      </c>
      <c r="H50" s="55"/>
    </row>
    <row r="51" spans="1:8" s="56" customFormat="1" ht="30" customHeight="1">
      <c r="A51" s="50">
        <f t="shared" si="1"/>
        <v>111</v>
      </c>
      <c r="B51" s="53"/>
      <c r="C51" s="53"/>
      <c r="D51" s="57"/>
      <c r="E51" s="53"/>
      <c r="F51" s="53"/>
      <c r="G51" s="54">
        <f t="shared" si="2"/>
        <v>0</v>
      </c>
      <c r="H51" s="55"/>
    </row>
    <row r="52" spans="1:8" s="56" customFormat="1" ht="30" customHeight="1">
      <c r="A52" s="50">
        <f t="shared" si="1"/>
        <v>112</v>
      </c>
      <c r="B52" s="53"/>
      <c r="C52" s="53"/>
      <c r="D52" s="57"/>
      <c r="E52" s="53"/>
      <c r="F52" s="53"/>
      <c r="G52" s="54">
        <f t="shared" si="2"/>
        <v>0</v>
      </c>
      <c r="H52" s="55"/>
    </row>
    <row r="53" spans="1:8" s="56" customFormat="1" ht="30" customHeight="1">
      <c r="A53" s="50">
        <f t="shared" si="1"/>
        <v>113</v>
      </c>
      <c r="B53" s="53"/>
      <c r="C53" s="53"/>
      <c r="D53" s="57"/>
      <c r="E53" s="53"/>
      <c r="F53" s="53"/>
      <c r="G53" s="54">
        <f t="shared" si="2"/>
        <v>0</v>
      </c>
      <c r="H53" s="55"/>
    </row>
    <row r="54" spans="1:8" s="56" customFormat="1" ht="30" customHeight="1">
      <c r="A54" s="50">
        <f t="shared" si="1"/>
        <v>114</v>
      </c>
      <c r="B54" s="53"/>
      <c r="C54" s="53"/>
      <c r="D54" s="57"/>
      <c r="E54" s="53"/>
      <c r="F54" s="53"/>
      <c r="G54" s="54">
        <f t="shared" si="2"/>
        <v>0</v>
      </c>
      <c r="H54" s="55"/>
    </row>
    <row r="55" spans="1:8" s="56" customFormat="1" ht="30" customHeight="1">
      <c r="A55" s="50">
        <f t="shared" si="1"/>
        <v>115</v>
      </c>
      <c r="B55" s="53"/>
      <c r="C55" s="53"/>
      <c r="D55" s="57"/>
      <c r="E55" s="53"/>
      <c r="F55" s="53"/>
      <c r="G55" s="54">
        <f t="shared" si="2"/>
        <v>0</v>
      </c>
      <c r="H55" s="55"/>
    </row>
    <row r="56" spans="1:8" s="56" customFormat="1" ht="30" customHeight="1">
      <c r="A56" s="50">
        <f t="shared" si="1"/>
        <v>116</v>
      </c>
      <c r="B56" s="53"/>
      <c r="C56" s="53"/>
      <c r="D56" s="57"/>
      <c r="E56" s="53"/>
      <c r="F56" s="53"/>
      <c r="G56" s="54">
        <f t="shared" si="2"/>
        <v>0</v>
      </c>
      <c r="H56" s="55"/>
    </row>
    <row r="57" spans="1:8" s="56" customFormat="1" ht="30" customHeight="1">
      <c r="A57" s="50">
        <f t="shared" si="1"/>
        <v>117</v>
      </c>
      <c r="B57" s="53"/>
      <c r="C57" s="53"/>
      <c r="D57" s="57"/>
      <c r="E57" s="53"/>
      <c r="F57" s="53"/>
      <c r="G57" s="54">
        <f t="shared" si="2"/>
        <v>0</v>
      </c>
      <c r="H57" s="55"/>
    </row>
    <row r="58" spans="1:8" s="56" customFormat="1" ht="30" customHeight="1">
      <c r="A58" s="50">
        <f t="shared" si="1"/>
        <v>118</v>
      </c>
      <c r="B58" s="53"/>
      <c r="C58" s="53"/>
      <c r="D58" s="57"/>
      <c r="E58" s="53"/>
      <c r="F58" s="53"/>
      <c r="G58" s="54">
        <f t="shared" si="2"/>
        <v>0</v>
      </c>
      <c r="H58" s="55"/>
    </row>
    <row r="59" spans="1:8" s="56" customFormat="1" ht="30" customHeight="1">
      <c r="A59" s="50">
        <f t="shared" si="1"/>
        <v>119</v>
      </c>
      <c r="B59" s="53"/>
      <c r="C59" s="53"/>
      <c r="D59" s="57"/>
      <c r="E59" s="53"/>
      <c r="F59" s="53"/>
      <c r="G59" s="54">
        <f t="shared" si="2"/>
        <v>0</v>
      </c>
      <c r="H59" s="55"/>
    </row>
    <row r="60" spans="1:8" ht="30" customHeight="1">
      <c r="A60" s="50">
        <f t="shared" si="1"/>
        <v>120</v>
      </c>
      <c r="B60" s="53"/>
      <c r="C60" s="53"/>
      <c r="D60" s="57"/>
      <c r="E60" s="53"/>
      <c r="F60" s="53"/>
      <c r="G60" s="54">
        <f t="shared" si="2"/>
        <v>0</v>
      </c>
      <c r="H60" s="55"/>
    </row>
    <row r="61" spans="1:8" ht="30" customHeight="1">
      <c r="A61" s="50">
        <f t="shared" si="1"/>
        <v>121</v>
      </c>
      <c r="B61" s="53"/>
      <c r="C61" s="53"/>
      <c r="D61" s="57"/>
      <c r="E61" s="53"/>
      <c r="F61" s="53"/>
      <c r="G61" s="54">
        <f t="shared" si="2"/>
        <v>0</v>
      </c>
      <c r="H61" s="55"/>
    </row>
    <row r="62" spans="1:8" ht="30" customHeight="1">
      <c r="A62" s="50">
        <f t="shared" si="1"/>
        <v>122</v>
      </c>
      <c r="B62" s="53"/>
      <c r="C62" s="53"/>
      <c r="D62" s="57"/>
      <c r="E62" s="53"/>
      <c r="F62" s="53"/>
      <c r="G62" s="54">
        <f t="shared" si="2"/>
        <v>0</v>
      </c>
      <c r="H62" s="55"/>
    </row>
    <row r="63" spans="1:8" ht="30" customHeight="1">
      <c r="A63" s="50">
        <f t="shared" si="1"/>
        <v>123</v>
      </c>
      <c r="B63" s="53"/>
      <c r="C63" s="53"/>
      <c r="D63" s="57"/>
      <c r="E63" s="53"/>
      <c r="F63" s="53"/>
      <c r="G63" s="54">
        <f t="shared" si="2"/>
        <v>0</v>
      </c>
      <c r="H63" s="55"/>
    </row>
    <row r="64" spans="1:8" ht="30" customHeight="1">
      <c r="A64" s="50">
        <f t="shared" si="1"/>
        <v>124</v>
      </c>
      <c r="B64" s="53"/>
      <c r="C64" s="53"/>
      <c r="D64" s="57"/>
      <c r="E64" s="53"/>
      <c r="F64" s="53"/>
      <c r="G64" s="54">
        <f t="shared" si="2"/>
        <v>0</v>
      </c>
      <c r="H64" s="55"/>
    </row>
    <row r="65" spans="1:8" ht="30" customHeight="1">
      <c r="A65" s="50">
        <f t="shared" si="1"/>
        <v>125</v>
      </c>
      <c r="B65" s="53"/>
      <c r="C65" s="53"/>
      <c r="D65" s="57"/>
      <c r="E65" s="53"/>
      <c r="F65" s="53"/>
      <c r="G65" s="54">
        <f t="shared" si="2"/>
        <v>0</v>
      </c>
      <c r="H65" s="55"/>
    </row>
    <row r="66" spans="1:8" ht="30" customHeight="1">
      <c r="A66" s="50">
        <f t="shared" si="1"/>
        <v>126</v>
      </c>
      <c r="B66" s="53"/>
      <c r="C66" s="53"/>
      <c r="D66" s="57"/>
      <c r="E66" s="53"/>
      <c r="F66" s="53"/>
      <c r="G66" s="54">
        <f t="shared" si="2"/>
        <v>0</v>
      </c>
      <c r="H66" s="55"/>
    </row>
    <row r="67" spans="1:8" ht="30" customHeight="1">
      <c r="A67" s="50">
        <f t="shared" si="1"/>
        <v>127</v>
      </c>
      <c r="B67" s="53"/>
      <c r="C67" s="53"/>
      <c r="D67" s="57"/>
      <c r="E67" s="53"/>
      <c r="F67" s="53"/>
      <c r="G67" s="54">
        <f t="shared" si="2"/>
        <v>0</v>
      </c>
      <c r="H67" s="55"/>
    </row>
    <row r="68" spans="1:8" ht="30" customHeight="1">
      <c r="A68" s="50">
        <f t="shared" si="1"/>
        <v>128</v>
      </c>
      <c r="B68" s="53"/>
      <c r="C68" s="53"/>
      <c r="D68" s="57"/>
      <c r="E68" s="53"/>
      <c r="F68" s="53"/>
      <c r="G68" s="54">
        <f t="shared" si="2"/>
        <v>0</v>
      </c>
      <c r="H68" s="55"/>
    </row>
    <row r="69" spans="1:8" ht="30" customHeight="1">
      <c r="A69" s="50">
        <f t="shared" si="1"/>
        <v>129</v>
      </c>
      <c r="B69" s="53"/>
      <c r="C69" s="53"/>
      <c r="D69" s="57"/>
      <c r="E69" s="53"/>
      <c r="F69" s="53"/>
      <c r="G69" s="54">
        <f t="shared" si="2"/>
        <v>0</v>
      </c>
      <c r="H69" s="55"/>
    </row>
    <row r="70" spans="1:8" ht="30" customHeight="1">
      <c r="A70" s="50">
        <f t="shared" si="1"/>
        <v>130</v>
      </c>
      <c r="B70" s="53"/>
      <c r="C70" s="53"/>
      <c r="D70" s="57"/>
      <c r="E70" s="53"/>
      <c r="F70" s="53"/>
      <c r="G70" s="54">
        <f t="shared" si="2"/>
        <v>0</v>
      </c>
      <c r="H70" s="55"/>
    </row>
    <row r="71" spans="1:8" ht="30" customHeight="1">
      <c r="A71" s="50">
        <f aca="true" t="shared" si="3" ref="A71:A83">IF(A70=0,0,A70+1)</f>
        <v>131</v>
      </c>
      <c r="B71" s="53"/>
      <c r="C71" s="53"/>
      <c r="D71" s="57"/>
      <c r="E71" s="53"/>
      <c r="F71" s="53"/>
      <c r="G71" s="54">
        <f t="shared" si="2"/>
        <v>0</v>
      </c>
      <c r="H71" s="55"/>
    </row>
    <row r="72" spans="1:8" ht="30" customHeight="1">
      <c r="A72" s="50">
        <f t="shared" si="3"/>
        <v>132</v>
      </c>
      <c r="B72" s="53"/>
      <c r="C72" s="53"/>
      <c r="D72" s="57"/>
      <c r="E72" s="53"/>
      <c r="F72" s="53"/>
      <c r="G72" s="54">
        <f t="shared" si="2"/>
        <v>0</v>
      </c>
      <c r="H72" s="55"/>
    </row>
    <row r="73" spans="1:8" ht="30" customHeight="1">
      <c r="A73" s="50">
        <f t="shared" si="3"/>
        <v>133</v>
      </c>
      <c r="B73" s="53"/>
      <c r="C73" s="53"/>
      <c r="D73" s="57"/>
      <c r="E73" s="53"/>
      <c r="F73" s="53"/>
      <c r="G73" s="54">
        <f t="shared" si="2"/>
        <v>0</v>
      </c>
      <c r="H73" s="55"/>
    </row>
    <row r="74" spans="1:8" ht="30" customHeight="1">
      <c r="A74" s="50">
        <f t="shared" si="3"/>
        <v>134</v>
      </c>
      <c r="B74" s="53"/>
      <c r="C74" s="53"/>
      <c r="D74" s="57"/>
      <c r="E74" s="53"/>
      <c r="F74" s="53"/>
      <c r="G74" s="54">
        <f aca="true" t="shared" si="4" ref="G74:G105">IF(F74=0,0,1)</f>
        <v>0</v>
      </c>
      <c r="H74" s="55"/>
    </row>
    <row r="75" spans="1:8" ht="30" customHeight="1">
      <c r="A75" s="50">
        <f t="shared" si="3"/>
        <v>135</v>
      </c>
      <c r="B75" s="53"/>
      <c r="C75" s="53"/>
      <c r="D75" s="57"/>
      <c r="E75" s="53"/>
      <c r="F75" s="53"/>
      <c r="G75" s="54">
        <f t="shared" si="4"/>
        <v>0</v>
      </c>
      <c r="H75" s="55"/>
    </row>
    <row r="76" spans="1:8" ht="30" customHeight="1">
      <c r="A76" s="50">
        <f t="shared" si="3"/>
        <v>136</v>
      </c>
      <c r="B76" s="53"/>
      <c r="C76" s="53"/>
      <c r="D76" s="57"/>
      <c r="E76" s="53"/>
      <c r="F76" s="53"/>
      <c r="G76" s="54">
        <f t="shared" si="4"/>
        <v>0</v>
      </c>
      <c r="H76" s="55"/>
    </row>
    <row r="77" spans="1:8" ht="30" customHeight="1">
      <c r="A77" s="50">
        <f t="shared" si="3"/>
        <v>137</v>
      </c>
      <c r="B77" s="53"/>
      <c r="C77" s="53"/>
      <c r="D77" s="57"/>
      <c r="E77" s="53"/>
      <c r="F77" s="53"/>
      <c r="G77" s="54">
        <f t="shared" si="4"/>
        <v>0</v>
      </c>
      <c r="H77" s="55"/>
    </row>
    <row r="78" spans="1:8" ht="30" customHeight="1">
      <c r="A78" s="50">
        <f t="shared" si="3"/>
        <v>138</v>
      </c>
      <c r="B78" s="53"/>
      <c r="C78" s="53"/>
      <c r="D78" s="57"/>
      <c r="E78" s="53"/>
      <c r="F78" s="53"/>
      <c r="G78" s="54">
        <f t="shared" si="4"/>
        <v>0</v>
      </c>
      <c r="H78" s="55"/>
    </row>
    <row r="79" spans="1:8" ht="30" customHeight="1">
      <c r="A79" s="50">
        <f t="shared" si="3"/>
        <v>139</v>
      </c>
      <c r="B79" s="53"/>
      <c r="C79" s="53"/>
      <c r="D79" s="57"/>
      <c r="E79" s="53"/>
      <c r="F79" s="53"/>
      <c r="G79" s="54">
        <f t="shared" si="4"/>
        <v>0</v>
      </c>
      <c r="H79" s="55"/>
    </row>
    <row r="80" spans="1:8" ht="30" customHeight="1">
      <c r="A80" s="50">
        <f t="shared" si="3"/>
        <v>140</v>
      </c>
      <c r="B80" s="53"/>
      <c r="C80" s="53"/>
      <c r="D80" s="57"/>
      <c r="E80" s="53"/>
      <c r="F80" s="53"/>
      <c r="G80" s="54">
        <f t="shared" si="4"/>
        <v>0</v>
      </c>
      <c r="H80" s="55"/>
    </row>
    <row r="81" spans="1:8" ht="30" customHeight="1">
      <c r="A81" s="50">
        <f t="shared" si="3"/>
        <v>141</v>
      </c>
      <c r="B81" s="53"/>
      <c r="C81" s="53"/>
      <c r="D81" s="57"/>
      <c r="E81" s="53"/>
      <c r="F81" s="53"/>
      <c r="G81" s="54">
        <f t="shared" si="4"/>
        <v>0</v>
      </c>
      <c r="H81" s="55"/>
    </row>
    <row r="82" spans="1:8" ht="30" customHeight="1">
      <c r="A82" s="50">
        <f t="shared" si="3"/>
        <v>142</v>
      </c>
      <c r="B82" s="53"/>
      <c r="C82" s="53"/>
      <c r="D82" s="57"/>
      <c r="E82" s="53"/>
      <c r="F82" s="53"/>
      <c r="G82" s="54">
        <f t="shared" si="4"/>
        <v>0</v>
      </c>
      <c r="H82" s="55"/>
    </row>
    <row r="83" spans="1:8" ht="30" customHeight="1">
      <c r="A83" s="50">
        <f t="shared" si="3"/>
        <v>143</v>
      </c>
      <c r="B83" s="53"/>
      <c r="C83" s="53"/>
      <c r="D83" s="57"/>
      <c r="E83" s="53"/>
      <c r="F83" s="53"/>
      <c r="G83" s="54">
        <f t="shared" si="4"/>
        <v>0</v>
      </c>
      <c r="H83" s="55"/>
    </row>
    <row r="84" spans="1:8" ht="30" customHeight="1">
      <c r="A84" s="50">
        <f aca="true" t="shared" si="5" ref="A84:A109">IF(A83=0,0,A83+1)</f>
        <v>144</v>
      </c>
      <c r="B84" s="53"/>
      <c r="C84" s="53"/>
      <c r="D84" s="57"/>
      <c r="E84" s="53"/>
      <c r="F84" s="53"/>
      <c r="G84" s="54">
        <f t="shared" si="4"/>
        <v>0</v>
      </c>
      <c r="H84" s="55"/>
    </row>
    <row r="85" spans="1:8" ht="30" customHeight="1">
      <c r="A85" s="50">
        <f t="shared" si="5"/>
        <v>145</v>
      </c>
      <c r="B85" s="53"/>
      <c r="C85" s="53"/>
      <c r="D85" s="57"/>
      <c r="E85" s="53"/>
      <c r="F85" s="53"/>
      <c r="G85" s="54">
        <f t="shared" si="4"/>
        <v>0</v>
      </c>
      <c r="H85" s="55"/>
    </row>
    <row r="86" spans="1:8" ht="30" customHeight="1">
      <c r="A86" s="50">
        <f t="shared" si="5"/>
        <v>146</v>
      </c>
      <c r="B86" s="53"/>
      <c r="C86" s="53"/>
      <c r="D86" s="57"/>
      <c r="E86" s="53"/>
      <c r="F86" s="53"/>
      <c r="G86" s="54">
        <f t="shared" si="4"/>
        <v>0</v>
      </c>
      <c r="H86" s="55"/>
    </row>
    <row r="87" spans="1:8" ht="30" customHeight="1">
      <c r="A87" s="50">
        <f t="shared" si="5"/>
        <v>147</v>
      </c>
      <c r="B87" s="53"/>
      <c r="C87" s="53"/>
      <c r="D87" s="57"/>
      <c r="E87" s="53"/>
      <c r="F87" s="53"/>
      <c r="G87" s="54">
        <f t="shared" si="4"/>
        <v>0</v>
      </c>
      <c r="H87" s="55"/>
    </row>
    <row r="88" spans="1:8" ht="30" customHeight="1">
      <c r="A88" s="50">
        <f t="shared" si="5"/>
        <v>148</v>
      </c>
      <c r="B88" s="53"/>
      <c r="C88" s="53"/>
      <c r="D88" s="57"/>
      <c r="E88" s="53"/>
      <c r="F88" s="53"/>
      <c r="G88" s="54">
        <f t="shared" si="4"/>
        <v>0</v>
      </c>
      <c r="H88" s="55"/>
    </row>
    <row r="89" spans="1:8" ht="30" customHeight="1">
      <c r="A89" s="50">
        <f t="shared" si="5"/>
        <v>149</v>
      </c>
      <c r="B89" s="53"/>
      <c r="C89" s="53"/>
      <c r="D89" s="57"/>
      <c r="E89" s="53"/>
      <c r="F89" s="53"/>
      <c r="G89" s="54">
        <f t="shared" si="4"/>
        <v>0</v>
      </c>
      <c r="H89" s="55"/>
    </row>
    <row r="90" spans="1:8" ht="30" customHeight="1">
      <c r="A90" s="50">
        <f t="shared" si="5"/>
        <v>150</v>
      </c>
      <c r="B90" s="53"/>
      <c r="C90" s="53"/>
      <c r="D90" s="57"/>
      <c r="E90" s="53"/>
      <c r="F90" s="53"/>
      <c r="G90" s="54">
        <f t="shared" si="4"/>
        <v>0</v>
      </c>
      <c r="H90" s="55"/>
    </row>
    <row r="91" spans="1:8" ht="30" customHeight="1">
      <c r="A91" s="50">
        <f t="shared" si="5"/>
        <v>151</v>
      </c>
      <c r="B91" s="53"/>
      <c r="C91" s="53"/>
      <c r="D91" s="57"/>
      <c r="E91" s="53"/>
      <c r="F91" s="53"/>
      <c r="G91" s="54">
        <f t="shared" si="4"/>
        <v>0</v>
      </c>
      <c r="H91" s="55"/>
    </row>
    <row r="92" spans="1:8" ht="30" customHeight="1">
      <c r="A92" s="50">
        <f t="shared" si="5"/>
        <v>152</v>
      </c>
      <c r="B92" s="53"/>
      <c r="C92" s="53"/>
      <c r="D92" s="57"/>
      <c r="E92" s="53"/>
      <c r="F92" s="53"/>
      <c r="G92" s="54">
        <f t="shared" si="4"/>
        <v>0</v>
      </c>
      <c r="H92" s="55"/>
    </row>
    <row r="93" spans="1:8" ht="30" customHeight="1">
      <c r="A93" s="50">
        <f t="shared" si="5"/>
        <v>153</v>
      </c>
      <c r="B93" s="53"/>
      <c r="C93" s="53"/>
      <c r="D93" s="57"/>
      <c r="E93" s="53"/>
      <c r="F93" s="53"/>
      <c r="G93" s="54">
        <f t="shared" si="4"/>
        <v>0</v>
      </c>
      <c r="H93" s="55"/>
    </row>
    <row r="94" spans="1:8" ht="30" customHeight="1">
      <c r="A94" s="50">
        <f t="shared" si="5"/>
        <v>154</v>
      </c>
      <c r="B94" s="53"/>
      <c r="C94" s="53"/>
      <c r="D94" s="57"/>
      <c r="E94" s="53"/>
      <c r="F94" s="53"/>
      <c r="G94" s="54">
        <f t="shared" si="4"/>
        <v>0</v>
      </c>
      <c r="H94" s="55"/>
    </row>
    <row r="95" spans="1:8" ht="30" customHeight="1">
      <c r="A95" s="50">
        <f t="shared" si="5"/>
        <v>155</v>
      </c>
      <c r="B95" s="53"/>
      <c r="C95" s="53"/>
      <c r="D95" s="57"/>
      <c r="E95" s="53"/>
      <c r="F95" s="53"/>
      <c r="G95" s="54">
        <f t="shared" si="4"/>
        <v>0</v>
      </c>
      <c r="H95" s="55"/>
    </row>
    <row r="96" spans="1:8" ht="30" customHeight="1">
      <c r="A96" s="50">
        <f t="shared" si="5"/>
        <v>156</v>
      </c>
      <c r="B96" s="53"/>
      <c r="C96" s="53"/>
      <c r="D96" s="57"/>
      <c r="E96" s="53"/>
      <c r="F96" s="53"/>
      <c r="G96" s="54">
        <f t="shared" si="4"/>
        <v>0</v>
      </c>
      <c r="H96" s="55"/>
    </row>
    <row r="97" spans="1:8" ht="30" customHeight="1">
      <c r="A97" s="50">
        <f t="shared" si="5"/>
        <v>157</v>
      </c>
      <c r="B97" s="53"/>
      <c r="C97" s="53"/>
      <c r="D97" s="57"/>
      <c r="E97" s="53"/>
      <c r="F97" s="53"/>
      <c r="G97" s="54">
        <f t="shared" si="4"/>
        <v>0</v>
      </c>
      <c r="H97" s="55"/>
    </row>
    <row r="98" spans="1:8" ht="30" customHeight="1">
      <c r="A98" s="50">
        <f t="shared" si="5"/>
        <v>158</v>
      </c>
      <c r="B98" s="53"/>
      <c r="C98" s="53"/>
      <c r="D98" s="57"/>
      <c r="E98" s="53"/>
      <c r="F98" s="53"/>
      <c r="G98" s="54">
        <f t="shared" si="4"/>
        <v>0</v>
      </c>
      <c r="H98" s="55"/>
    </row>
    <row r="99" spans="1:8" ht="30" customHeight="1">
      <c r="A99" s="50">
        <f t="shared" si="5"/>
        <v>159</v>
      </c>
      <c r="B99" s="53"/>
      <c r="C99" s="53"/>
      <c r="D99" s="57"/>
      <c r="E99" s="53"/>
      <c r="F99" s="53"/>
      <c r="G99" s="54">
        <f t="shared" si="4"/>
        <v>0</v>
      </c>
      <c r="H99" s="55"/>
    </row>
    <row r="100" spans="1:8" ht="30" customHeight="1">
      <c r="A100" s="50">
        <f t="shared" si="5"/>
        <v>160</v>
      </c>
      <c r="B100" s="53"/>
      <c r="C100" s="53"/>
      <c r="D100" s="57"/>
      <c r="E100" s="53"/>
      <c r="F100" s="53"/>
      <c r="G100" s="54">
        <f t="shared" si="4"/>
        <v>0</v>
      </c>
      <c r="H100" s="55"/>
    </row>
    <row r="101" spans="1:8" ht="30" customHeight="1">
      <c r="A101" s="50">
        <f t="shared" si="5"/>
        <v>161</v>
      </c>
      <c r="B101" s="53"/>
      <c r="C101" s="53"/>
      <c r="D101" s="57"/>
      <c r="E101" s="53"/>
      <c r="F101" s="53"/>
      <c r="G101" s="54">
        <f t="shared" si="4"/>
        <v>0</v>
      </c>
      <c r="H101" s="55"/>
    </row>
    <row r="102" spans="1:8" ht="30" customHeight="1">
      <c r="A102" s="50">
        <f t="shared" si="5"/>
        <v>162</v>
      </c>
      <c r="B102" s="53"/>
      <c r="C102" s="53"/>
      <c r="D102" s="57"/>
      <c r="E102" s="53"/>
      <c r="F102" s="53"/>
      <c r="G102" s="54">
        <f t="shared" si="4"/>
        <v>0</v>
      </c>
      <c r="H102" s="55"/>
    </row>
    <row r="103" spans="1:8" ht="30" customHeight="1">
      <c r="A103" s="50">
        <f t="shared" si="5"/>
        <v>163</v>
      </c>
      <c r="B103" s="53"/>
      <c r="C103" s="53"/>
      <c r="D103" s="57"/>
      <c r="E103" s="53"/>
      <c r="F103" s="53"/>
      <c r="G103" s="54">
        <f t="shared" si="4"/>
        <v>0</v>
      </c>
      <c r="H103" s="55"/>
    </row>
    <row r="104" spans="1:8" ht="30" customHeight="1">
      <c r="A104" s="50">
        <f t="shared" si="5"/>
        <v>164</v>
      </c>
      <c r="B104" s="53"/>
      <c r="C104" s="53"/>
      <c r="D104" s="57"/>
      <c r="E104" s="53"/>
      <c r="F104" s="53"/>
      <c r="G104" s="54">
        <f t="shared" si="4"/>
        <v>0</v>
      </c>
      <c r="H104" s="55"/>
    </row>
    <row r="105" spans="1:8" ht="30" customHeight="1">
      <c r="A105" s="50">
        <f t="shared" si="5"/>
        <v>165</v>
      </c>
      <c r="B105" s="53"/>
      <c r="C105" s="53"/>
      <c r="D105" s="57"/>
      <c r="E105" s="53"/>
      <c r="F105" s="53"/>
      <c r="G105" s="54">
        <f t="shared" si="4"/>
        <v>0</v>
      </c>
      <c r="H105" s="55"/>
    </row>
    <row r="106" spans="1:8" ht="30" customHeight="1">
      <c r="A106" s="50">
        <f t="shared" si="5"/>
        <v>166</v>
      </c>
      <c r="B106" s="53"/>
      <c r="C106" s="53"/>
      <c r="D106" s="57"/>
      <c r="E106" s="53"/>
      <c r="F106" s="53"/>
      <c r="G106" s="54">
        <f>IF(F106=0,0,1)</f>
        <v>0</v>
      </c>
      <c r="H106" s="55"/>
    </row>
    <row r="107" spans="1:8" ht="30" customHeight="1">
      <c r="A107" s="50">
        <f t="shared" si="5"/>
        <v>167</v>
      </c>
      <c r="B107" s="53"/>
      <c r="C107" s="53"/>
      <c r="D107" s="57"/>
      <c r="E107" s="53"/>
      <c r="F107" s="53"/>
      <c r="G107" s="54">
        <f>IF(F107=0,0,1)</f>
        <v>0</v>
      </c>
      <c r="H107" s="55"/>
    </row>
    <row r="108" spans="1:8" ht="30" customHeight="1">
      <c r="A108" s="50">
        <f t="shared" si="5"/>
        <v>168</v>
      </c>
      <c r="B108" s="53"/>
      <c r="C108" s="53"/>
      <c r="D108" s="57"/>
      <c r="E108" s="53"/>
      <c r="F108" s="53"/>
      <c r="G108" s="54">
        <f>IF(F108=0,0,1)</f>
        <v>0</v>
      </c>
      <c r="H108" s="55"/>
    </row>
    <row r="109" spans="1:8" ht="30" customHeight="1">
      <c r="A109" s="50">
        <f t="shared" si="5"/>
        <v>169</v>
      </c>
      <c r="B109" s="53"/>
      <c r="C109" s="53"/>
      <c r="D109" s="57"/>
      <c r="E109" s="53"/>
      <c r="F109" s="53"/>
      <c r="G109" s="54">
        <f>IF(F109=0,0,1)</f>
        <v>0</v>
      </c>
      <c r="H109" s="55"/>
    </row>
    <row r="110" spans="1:8" ht="15" customHeight="1">
      <c r="A110" s="58"/>
      <c r="B110" s="59"/>
      <c r="C110" s="60"/>
      <c r="D110" s="61"/>
      <c r="E110" s="60"/>
      <c r="F110" s="62"/>
      <c r="G110" s="63"/>
      <c r="H110" s="55"/>
    </row>
    <row r="111" spans="1:8" ht="15" customHeight="1">
      <c r="A111" s="58"/>
      <c r="B111" s="59"/>
      <c r="C111" s="60"/>
      <c r="D111" s="61"/>
      <c r="E111" s="60"/>
      <c r="F111" s="62"/>
      <c r="G111" s="63"/>
      <c r="H111" s="55"/>
    </row>
    <row r="112" spans="1:8" ht="15" customHeight="1">
      <c r="A112" s="58"/>
      <c r="B112" s="59"/>
      <c r="C112" s="60"/>
      <c r="D112" s="61"/>
      <c r="E112" s="60"/>
      <c r="F112" s="62"/>
      <c r="G112" s="63"/>
      <c r="H112" s="55"/>
    </row>
    <row r="113" spans="1:8" ht="15" customHeight="1">
      <c r="A113" s="58"/>
      <c r="B113" s="59"/>
      <c r="C113" s="60"/>
      <c r="D113" s="61"/>
      <c r="E113" s="60"/>
      <c r="F113" s="62"/>
      <c r="G113" s="63"/>
      <c r="H113" s="55"/>
    </row>
    <row r="114" spans="1:12" ht="12.75">
      <c r="A114" s="64"/>
      <c r="B114" s="65"/>
      <c r="C114" s="66"/>
      <c r="D114" s="67"/>
      <c r="E114" s="66"/>
      <c r="F114" s="68"/>
      <c r="G114" s="69"/>
      <c r="H114" s="70"/>
      <c r="I114" s="64"/>
      <c r="J114" s="71"/>
      <c r="K114" s="72"/>
      <c r="L114" s="72"/>
    </row>
    <row r="115" spans="7:12" ht="12.75">
      <c r="G115" s="73"/>
      <c r="H115" s="70"/>
      <c r="I115" s="64"/>
      <c r="J115" s="71"/>
      <c r="K115" s="72"/>
      <c r="L115" s="72"/>
    </row>
    <row r="116" spans="7:12" ht="12.75">
      <c r="G116" s="74"/>
      <c r="H116" s="70"/>
      <c r="I116" s="64"/>
      <c r="J116" s="71"/>
      <c r="K116" s="72"/>
      <c r="L116" s="72"/>
    </row>
    <row r="117" spans="7:12" ht="12.75">
      <c r="G117" s="74"/>
      <c r="H117" s="70"/>
      <c r="I117" s="64"/>
      <c r="J117" s="71"/>
      <c r="K117" s="72"/>
      <c r="L117" s="72"/>
    </row>
    <row r="118" spans="7:12" ht="12.75">
      <c r="G118" s="35"/>
      <c r="H118" s="70"/>
      <c r="I118" s="64"/>
      <c r="J118" s="71"/>
      <c r="K118" s="72"/>
      <c r="L118" s="72"/>
    </row>
    <row r="119" spans="7:12" ht="15.75" customHeight="1">
      <c r="G119" s="75"/>
      <c r="H119" s="70"/>
      <c r="I119" s="64"/>
      <c r="J119" s="71"/>
      <c r="K119" s="72"/>
      <c r="L119" s="72"/>
    </row>
    <row r="120" spans="7:12" ht="12.75">
      <c r="G120" s="69"/>
      <c r="H120" s="70"/>
      <c r="I120" s="64"/>
      <c r="J120" s="71"/>
      <c r="K120" s="72"/>
      <c r="L120" s="72"/>
    </row>
    <row r="121" spans="7:12" ht="12.75">
      <c r="G121" s="69"/>
      <c r="H121" s="70"/>
      <c r="I121" s="64"/>
      <c r="J121" s="71"/>
      <c r="K121" s="72"/>
      <c r="L121" s="72"/>
    </row>
    <row r="122" spans="7:12" ht="12.75">
      <c r="G122" s="69"/>
      <c r="H122" s="70"/>
      <c r="I122" s="64"/>
      <c r="J122" s="71"/>
      <c r="K122" s="72"/>
      <c r="L122" s="72"/>
    </row>
    <row r="123" spans="7:12" ht="12.75">
      <c r="G123" s="69"/>
      <c r="H123" s="70"/>
      <c r="I123" s="64"/>
      <c r="J123" s="71"/>
      <c r="K123" s="72"/>
      <c r="L123" s="72"/>
    </row>
    <row r="124" spans="7:12" ht="12.75">
      <c r="G124" s="69"/>
      <c r="H124" s="70"/>
      <c r="I124" s="64"/>
      <c r="J124" s="71"/>
      <c r="K124" s="72"/>
      <c r="L124" s="72"/>
    </row>
    <row r="125" spans="7:12" ht="12.75">
      <c r="G125" s="69"/>
      <c r="H125" s="70"/>
      <c r="I125" s="64"/>
      <c r="J125" s="71"/>
      <c r="K125" s="72"/>
      <c r="L125" s="72"/>
    </row>
    <row r="126" spans="7:12" ht="12.75">
      <c r="G126" s="69"/>
      <c r="H126" s="70"/>
      <c r="I126" s="64"/>
      <c r="J126" s="71"/>
      <c r="K126" s="72"/>
      <c r="L126" s="72"/>
    </row>
    <row r="127" spans="7:12" ht="12.75">
      <c r="G127" s="69"/>
      <c r="H127" s="70"/>
      <c r="I127" s="64"/>
      <c r="J127" s="71"/>
      <c r="K127" s="72"/>
      <c r="L127" s="72"/>
    </row>
    <row r="128" spans="7:12" ht="12.75">
      <c r="G128" s="69"/>
      <c r="H128" s="70"/>
      <c r="I128" s="64"/>
      <c r="J128" s="71"/>
      <c r="K128" s="72"/>
      <c r="L128" s="72"/>
    </row>
    <row r="129" spans="7:12" ht="12.75">
      <c r="G129" s="69"/>
      <c r="H129" s="70"/>
      <c r="I129" s="64"/>
      <c r="J129" s="71"/>
      <c r="K129" s="72"/>
      <c r="L129" s="72"/>
    </row>
    <row r="130" spans="7:12" ht="12.75">
      <c r="G130" s="69"/>
      <c r="H130" s="70"/>
      <c r="I130" s="64"/>
      <c r="J130" s="71"/>
      <c r="K130" s="72"/>
      <c r="L130" s="72"/>
    </row>
    <row r="131" spans="7:12" ht="12.75">
      <c r="G131" s="69"/>
      <c r="H131" s="70"/>
      <c r="I131" s="64"/>
      <c r="J131" s="71"/>
      <c r="K131" s="72"/>
      <c r="L131" s="72"/>
    </row>
    <row r="132" spans="7:12" ht="12.75">
      <c r="G132" s="69"/>
      <c r="H132" s="70"/>
      <c r="I132" s="64"/>
      <c r="J132" s="71"/>
      <c r="K132" s="72"/>
      <c r="L132" s="72"/>
    </row>
    <row r="133" spans="7:12" ht="12.75">
      <c r="G133" s="69"/>
      <c r="H133" s="70"/>
      <c r="I133" s="64"/>
      <c r="J133" s="71"/>
      <c r="K133" s="72"/>
      <c r="L133" s="72"/>
    </row>
    <row r="134" spans="7:12" ht="12.75">
      <c r="G134" s="69"/>
      <c r="H134" s="70"/>
      <c r="I134" s="64"/>
      <c r="J134" s="71"/>
      <c r="K134" s="72"/>
      <c r="L134" s="72"/>
    </row>
    <row r="135" spans="7:12" ht="12.75">
      <c r="G135" s="69"/>
      <c r="H135" s="70"/>
      <c r="I135" s="64"/>
      <c r="J135" s="71"/>
      <c r="K135" s="72"/>
      <c r="L135" s="72"/>
    </row>
    <row r="136" spans="7:12" ht="12.75">
      <c r="G136" s="69"/>
      <c r="H136" s="70"/>
      <c r="I136" s="64"/>
      <c r="J136" s="71"/>
      <c r="K136" s="72"/>
      <c r="L136" s="72"/>
    </row>
    <row r="137" spans="7:12" ht="12.75">
      <c r="G137" s="69"/>
      <c r="H137" s="70"/>
      <c r="I137" s="64"/>
      <c r="J137" s="71"/>
      <c r="K137" s="72"/>
      <c r="L137" s="72"/>
    </row>
    <row r="138" spans="7:12" ht="12.75">
      <c r="G138" s="69"/>
      <c r="H138" s="70"/>
      <c r="I138" s="64"/>
      <c r="J138" s="71"/>
      <c r="K138" s="72"/>
      <c r="L138" s="72"/>
    </row>
    <row r="139" spans="7:12" ht="12.75">
      <c r="G139" s="69"/>
      <c r="H139" s="70"/>
      <c r="I139" s="64"/>
      <c r="J139" s="71"/>
      <c r="K139" s="72"/>
      <c r="L139" s="72"/>
    </row>
    <row r="140" spans="7:12" ht="12.75">
      <c r="G140" s="69"/>
      <c r="H140" s="70"/>
      <c r="I140" s="64"/>
      <c r="J140" s="71"/>
      <c r="K140" s="72"/>
      <c r="L140" s="72"/>
    </row>
    <row r="141" spans="7:12" ht="12.75">
      <c r="G141" s="69"/>
      <c r="H141" s="70"/>
      <c r="I141" s="64"/>
      <c r="J141" s="71"/>
      <c r="K141" s="72"/>
      <c r="L141" s="72"/>
    </row>
    <row r="142" spans="7:12" ht="12.75">
      <c r="G142" s="69"/>
      <c r="H142" s="70"/>
      <c r="I142" s="64"/>
      <c r="J142" s="71"/>
      <c r="K142" s="72"/>
      <c r="L142" s="72"/>
    </row>
    <row r="143" spans="7:12" ht="12.75">
      <c r="G143" s="69"/>
      <c r="H143" s="70"/>
      <c r="I143" s="64"/>
      <c r="J143" s="71"/>
      <c r="K143" s="72"/>
      <c r="L143" s="72"/>
    </row>
    <row r="144" spans="7:12" ht="12.75">
      <c r="G144" s="69"/>
      <c r="H144" s="70"/>
      <c r="I144" s="64"/>
      <c r="J144" s="71"/>
      <c r="K144" s="72"/>
      <c r="L144" s="72"/>
    </row>
    <row r="145" spans="7:12" ht="12.75">
      <c r="G145" s="69"/>
      <c r="H145" s="70"/>
      <c r="I145" s="64"/>
      <c r="J145" s="71"/>
      <c r="K145" s="72"/>
      <c r="L145" s="72"/>
    </row>
    <row r="146" spans="7:12" ht="12.75">
      <c r="G146" s="69"/>
      <c r="H146" s="70"/>
      <c r="I146" s="64"/>
      <c r="J146" s="71"/>
      <c r="K146" s="72"/>
      <c r="L146" s="72"/>
    </row>
    <row r="147" spans="7:12" ht="12.75">
      <c r="G147" s="69"/>
      <c r="H147" s="70"/>
      <c r="I147" s="64"/>
      <c r="J147" s="71"/>
      <c r="K147" s="72"/>
      <c r="L147" s="72"/>
    </row>
    <row r="148" spans="7:12" ht="12.75">
      <c r="G148" s="69"/>
      <c r="H148" s="70"/>
      <c r="I148" s="64"/>
      <c r="J148" s="71"/>
      <c r="K148" s="72"/>
      <c r="L148" s="72"/>
    </row>
    <row r="149" spans="7:12" ht="12.75">
      <c r="G149" s="69"/>
      <c r="H149" s="70"/>
      <c r="I149" s="64"/>
      <c r="J149" s="71"/>
      <c r="K149" s="72"/>
      <c r="L149" s="72"/>
    </row>
    <row r="150" spans="7:12" ht="12.75">
      <c r="G150" s="69"/>
      <c r="H150" s="70"/>
      <c r="I150" s="64"/>
      <c r="J150" s="71"/>
      <c r="K150" s="72"/>
      <c r="L150" s="72"/>
    </row>
    <row r="151" spans="7:12" ht="12.75">
      <c r="G151" s="69"/>
      <c r="H151" s="70"/>
      <c r="I151" s="64"/>
      <c r="J151" s="71"/>
      <c r="K151" s="72"/>
      <c r="L151" s="72"/>
    </row>
    <row r="152" spans="7:12" ht="12.75">
      <c r="G152" s="69"/>
      <c r="H152" s="70"/>
      <c r="I152" s="64"/>
      <c r="J152" s="71"/>
      <c r="K152" s="72"/>
      <c r="L152" s="72"/>
    </row>
    <row r="153" spans="7:12" ht="12.75">
      <c r="G153" s="69"/>
      <c r="H153" s="70"/>
      <c r="I153" s="64"/>
      <c r="J153" s="71"/>
      <c r="K153" s="72"/>
      <c r="L153" s="72"/>
    </row>
    <row r="154" spans="7:12" ht="12.75">
      <c r="G154" s="69"/>
      <c r="H154" s="70"/>
      <c r="I154" s="64"/>
      <c r="J154" s="71"/>
      <c r="K154" s="72"/>
      <c r="L154" s="72"/>
    </row>
    <row r="155" spans="7:12" ht="12.75">
      <c r="G155" s="69"/>
      <c r="H155" s="70"/>
      <c r="I155" s="64"/>
      <c r="J155" s="71"/>
      <c r="K155" s="72"/>
      <c r="L155" s="72"/>
    </row>
    <row r="156" spans="7:12" ht="12.75">
      <c r="G156" s="69"/>
      <c r="H156" s="70"/>
      <c r="I156" s="64"/>
      <c r="J156" s="71"/>
      <c r="K156" s="72"/>
      <c r="L156" s="72"/>
    </row>
    <row r="157" spans="7:12" ht="12.75">
      <c r="G157" s="69"/>
      <c r="H157" s="70"/>
      <c r="I157" s="64"/>
      <c r="J157" s="71"/>
      <c r="K157" s="72"/>
      <c r="L157" s="72"/>
    </row>
    <row r="158" spans="7:12" ht="12.75">
      <c r="G158" s="69"/>
      <c r="H158" s="70"/>
      <c r="I158" s="64"/>
      <c r="J158" s="71"/>
      <c r="K158" s="72"/>
      <c r="L158" s="72"/>
    </row>
    <row r="159" spans="7:12" ht="12.75">
      <c r="G159" s="69"/>
      <c r="H159" s="70"/>
      <c r="I159" s="64"/>
      <c r="J159" s="71"/>
      <c r="K159" s="72"/>
      <c r="L159" s="72"/>
    </row>
    <row r="160" spans="7:12" ht="12.75">
      <c r="G160" s="69"/>
      <c r="H160" s="70"/>
      <c r="I160" s="64"/>
      <c r="J160" s="71"/>
      <c r="K160" s="72"/>
      <c r="L160" s="72"/>
    </row>
    <row r="161" spans="7:12" ht="12.75">
      <c r="G161" s="69"/>
      <c r="H161" s="70"/>
      <c r="I161" s="64"/>
      <c r="J161" s="71"/>
      <c r="K161" s="72"/>
      <c r="L161" s="72"/>
    </row>
    <row r="162" spans="7:12" ht="12.75">
      <c r="G162" s="69"/>
      <c r="H162" s="70"/>
      <c r="I162" s="64"/>
      <c r="J162" s="71"/>
      <c r="K162" s="72"/>
      <c r="L162" s="72"/>
    </row>
    <row r="163" spans="7:12" ht="12.75">
      <c r="G163" s="69"/>
      <c r="H163" s="70"/>
      <c r="I163" s="64"/>
      <c r="J163" s="71"/>
      <c r="K163" s="72"/>
      <c r="L163" s="72"/>
    </row>
    <row r="164" spans="7:12" ht="12.75">
      <c r="G164" s="69"/>
      <c r="H164" s="70"/>
      <c r="I164" s="64"/>
      <c r="J164" s="71"/>
      <c r="K164" s="72"/>
      <c r="L164" s="72"/>
    </row>
    <row r="165" spans="7:12" ht="12.75">
      <c r="G165" s="69"/>
      <c r="H165" s="70"/>
      <c r="I165" s="64"/>
      <c r="J165" s="71"/>
      <c r="K165" s="72"/>
      <c r="L165" s="72"/>
    </row>
    <row r="166" spans="7:12" ht="12.75">
      <c r="G166" s="69"/>
      <c r="H166" s="70"/>
      <c r="I166" s="64"/>
      <c r="J166" s="71"/>
      <c r="K166" s="72"/>
      <c r="L166" s="72"/>
    </row>
    <row r="167" spans="7:12" ht="12.75">
      <c r="G167" s="69"/>
      <c r="H167" s="70"/>
      <c r="I167" s="64"/>
      <c r="J167" s="71"/>
      <c r="K167" s="72"/>
      <c r="L167" s="72"/>
    </row>
    <row r="168" spans="7:12" ht="12.75">
      <c r="G168" s="69"/>
      <c r="H168" s="70"/>
      <c r="I168" s="64"/>
      <c r="J168" s="71"/>
      <c r="K168" s="72"/>
      <c r="L168" s="72"/>
    </row>
    <row r="169" spans="7:12" ht="12.75">
      <c r="G169" s="69"/>
      <c r="H169" s="70"/>
      <c r="I169" s="64"/>
      <c r="J169" s="71"/>
      <c r="K169" s="72"/>
      <c r="L169" s="72"/>
    </row>
    <row r="170" spans="7:12" ht="12.75">
      <c r="G170" s="69"/>
      <c r="H170" s="70"/>
      <c r="I170" s="64"/>
      <c r="J170" s="71"/>
      <c r="K170" s="72"/>
      <c r="L170" s="72"/>
    </row>
    <row r="171" spans="7:12" ht="12.75">
      <c r="G171" s="69"/>
      <c r="H171" s="70"/>
      <c r="I171" s="64"/>
      <c r="J171" s="71"/>
      <c r="K171" s="72"/>
      <c r="L171" s="72"/>
    </row>
    <row r="172" spans="7:12" ht="12.75">
      <c r="G172" s="69"/>
      <c r="H172" s="70"/>
      <c r="I172" s="64"/>
      <c r="J172" s="71"/>
      <c r="K172" s="72"/>
      <c r="L172" s="72"/>
    </row>
    <row r="173" spans="7:12" ht="12.75">
      <c r="G173" s="69"/>
      <c r="H173" s="70"/>
      <c r="I173" s="64"/>
      <c r="J173" s="71"/>
      <c r="K173" s="72"/>
      <c r="L173" s="72"/>
    </row>
    <row r="174" spans="7:12" ht="12.75">
      <c r="G174" s="69"/>
      <c r="H174" s="70"/>
      <c r="I174" s="64"/>
      <c r="J174" s="71"/>
      <c r="K174" s="72"/>
      <c r="L174" s="72"/>
    </row>
    <row r="175" spans="7:12" ht="12.75">
      <c r="G175" s="69"/>
      <c r="H175" s="70"/>
      <c r="I175" s="64"/>
      <c r="J175" s="71"/>
      <c r="K175" s="72"/>
      <c r="L175" s="72"/>
    </row>
    <row r="176" spans="7:12" ht="12.75">
      <c r="G176" s="69"/>
      <c r="H176" s="70"/>
      <c r="I176" s="64"/>
      <c r="J176" s="71"/>
      <c r="K176" s="72"/>
      <c r="L176" s="72"/>
    </row>
    <row r="177" spans="7:12" ht="12.75">
      <c r="G177" s="69"/>
      <c r="H177" s="70"/>
      <c r="I177" s="64"/>
      <c r="J177" s="71"/>
      <c r="K177" s="72"/>
      <c r="L177" s="72"/>
    </row>
    <row r="178" spans="7:12" ht="12.75">
      <c r="G178" s="69"/>
      <c r="H178" s="70"/>
      <c r="I178" s="64"/>
      <c r="J178" s="71"/>
      <c r="K178" s="72"/>
      <c r="L178" s="72"/>
    </row>
    <row r="179" spans="7:12" ht="12.75">
      <c r="G179" s="69"/>
      <c r="H179" s="70"/>
      <c r="I179" s="64"/>
      <c r="J179" s="71"/>
      <c r="K179" s="72"/>
      <c r="L179" s="72"/>
    </row>
    <row r="180" spans="7:12" ht="12.75">
      <c r="G180" s="69"/>
      <c r="H180" s="70"/>
      <c r="I180" s="64"/>
      <c r="J180" s="71"/>
      <c r="K180" s="72"/>
      <c r="L180" s="72"/>
    </row>
    <row r="181" spans="7:12" ht="12.75">
      <c r="G181" s="69"/>
      <c r="H181" s="70"/>
      <c r="I181" s="64"/>
      <c r="J181" s="71"/>
      <c r="K181" s="72"/>
      <c r="L181" s="72"/>
    </row>
    <row r="182" spans="7:12" ht="12.75">
      <c r="G182" s="69"/>
      <c r="H182" s="70"/>
      <c r="I182" s="64"/>
      <c r="J182" s="71"/>
      <c r="K182" s="72"/>
      <c r="L182" s="72"/>
    </row>
    <row r="183" spans="7:12" ht="12.75">
      <c r="G183" s="69"/>
      <c r="H183" s="70"/>
      <c r="I183" s="64"/>
      <c r="J183" s="71"/>
      <c r="K183" s="72"/>
      <c r="L183" s="72"/>
    </row>
    <row r="184" spans="7:12" ht="12.75">
      <c r="G184" s="69"/>
      <c r="H184" s="70"/>
      <c r="I184" s="64"/>
      <c r="J184" s="71"/>
      <c r="K184" s="72"/>
      <c r="L184" s="72"/>
    </row>
    <row r="185" spans="7:12" ht="12.75">
      <c r="G185" s="69"/>
      <c r="H185" s="70"/>
      <c r="I185" s="64"/>
      <c r="J185" s="71"/>
      <c r="K185" s="72"/>
      <c r="L185" s="72"/>
    </row>
    <row r="186" spans="7:12" ht="12.75">
      <c r="G186" s="69"/>
      <c r="H186" s="70"/>
      <c r="I186" s="64"/>
      <c r="J186" s="68"/>
      <c r="K186" s="72"/>
      <c r="L186" s="72"/>
    </row>
    <row r="187" spans="7:12" ht="12.75">
      <c r="G187" s="69"/>
      <c r="H187" s="70"/>
      <c r="I187" s="64"/>
      <c r="J187" s="68"/>
      <c r="K187" s="72"/>
      <c r="L187" s="72"/>
    </row>
    <row r="188" spans="7:12" ht="12.75">
      <c r="G188" s="69"/>
      <c r="H188" s="70"/>
      <c r="I188" s="64"/>
      <c r="J188" s="68"/>
      <c r="K188" s="72"/>
      <c r="L188" s="72"/>
    </row>
    <row r="189" spans="7:12" ht="12.75">
      <c r="G189" s="69"/>
      <c r="H189" s="70"/>
      <c r="I189" s="64"/>
      <c r="J189" s="68"/>
      <c r="K189" s="72"/>
      <c r="L189" s="72"/>
    </row>
    <row r="190" spans="7:12" ht="12.75">
      <c r="G190" s="69"/>
      <c r="H190" s="70"/>
      <c r="I190" s="64"/>
      <c r="J190" s="68"/>
      <c r="K190" s="72"/>
      <c r="L190" s="72"/>
    </row>
    <row r="191" spans="7:12" ht="12.75">
      <c r="G191" s="69"/>
      <c r="H191" s="70"/>
      <c r="I191" s="64"/>
      <c r="J191" s="68"/>
      <c r="K191" s="72"/>
      <c r="L191" s="72"/>
    </row>
    <row r="192" spans="7:12" ht="12.75">
      <c r="G192" s="69"/>
      <c r="H192" s="70"/>
      <c r="I192" s="64"/>
      <c r="J192" s="68"/>
      <c r="K192" s="72"/>
      <c r="L192" s="72"/>
    </row>
    <row r="193" spans="7:12" ht="12.75">
      <c r="G193" s="69"/>
      <c r="H193" s="70"/>
      <c r="I193" s="64"/>
      <c r="J193" s="68"/>
      <c r="K193" s="72"/>
      <c r="L193" s="72"/>
    </row>
    <row r="194" spans="7:12" ht="12.75">
      <c r="G194" s="69"/>
      <c r="H194" s="70"/>
      <c r="I194" s="64"/>
      <c r="J194" s="68"/>
      <c r="K194" s="72"/>
      <c r="L194" s="72"/>
    </row>
    <row r="195" spans="7:12" ht="12.75">
      <c r="G195" s="69"/>
      <c r="H195" s="70"/>
      <c r="I195" s="64"/>
      <c r="J195" s="68"/>
      <c r="K195" s="72"/>
      <c r="L195" s="72"/>
    </row>
    <row r="196" spans="7:12" ht="12.75">
      <c r="G196" s="69"/>
      <c r="H196" s="70"/>
      <c r="I196" s="64"/>
      <c r="J196" s="68"/>
      <c r="K196" s="72"/>
      <c r="L196" s="72"/>
    </row>
    <row r="197" spans="7:12" ht="12.75">
      <c r="G197" s="69"/>
      <c r="H197" s="70"/>
      <c r="I197" s="64"/>
      <c r="J197" s="68"/>
      <c r="K197" s="72"/>
      <c r="L197" s="72"/>
    </row>
    <row r="198" spans="7:12" ht="12.75">
      <c r="G198" s="69"/>
      <c r="H198" s="70"/>
      <c r="I198" s="64"/>
      <c r="J198" s="68"/>
      <c r="K198" s="72"/>
      <c r="L198" s="72"/>
    </row>
    <row r="199" spans="7:12" ht="12.75">
      <c r="G199" s="69"/>
      <c r="H199" s="70"/>
      <c r="I199" s="64"/>
      <c r="J199" s="68"/>
      <c r="K199" s="72"/>
      <c r="L199" s="72"/>
    </row>
    <row r="200" spans="7:12" ht="12.75">
      <c r="G200" s="69"/>
      <c r="H200" s="70"/>
      <c r="I200" s="64"/>
      <c r="J200" s="68"/>
      <c r="K200" s="72"/>
      <c r="L200" s="72"/>
    </row>
    <row r="201" spans="7:12" ht="12.75">
      <c r="G201" s="69"/>
      <c r="H201" s="70"/>
      <c r="I201" s="64"/>
      <c r="J201" s="68"/>
      <c r="K201" s="72"/>
      <c r="L201" s="72"/>
    </row>
  </sheetData>
  <sheetProtection selectLockedCells="1" selectUnlockedCells="1"/>
  <mergeCells count="5">
    <mergeCell ref="C1:F1"/>
    <mergeCell ref="C2:F2"/>
    <mergeCell ref="C3:F3"/>
    <mergeCell ref="C4:F4"/>
    <mergeCell ref="A6:F6"/>
  </mergeCells>
  <printOptions horizontalCentered="1" verticalCentered="1"/>
  <pageMargins left="0.2361111111111111" right="0.3541666666666667" top="1.3569444444444445" bottom="0.4326388888888889" header="0.5118055555555555" footer="0.2361111111111111"/>
  <pageSetup fitToHeight="0" fitToWidth="1" horizontalDpi="300" verticalDpi="300" orientation="landscape" paperSize="9"/>
  <headerFooter alignWithMargins="0">
    <oddFooter>&amp;C&amp;A</oddFooter>
  </headerFooter>
  <rowBreaks count="1" manualBreakCount="1">
    <brk id="111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R107"/>
  <sheetViews>
    <sheetView zoomScalePageLayoutView="0" workbookViewId="0" topLeftCell="A1">
      <selection activeCell="A1" sqref="A1:C17"/>
    </sheetView>
  </sheetViews>
  <sheetFormatPr defaultColWidth="11.421875" defaultRowHeight="12.75"/>
  <cols>
    <col min="1" max="1" width="11.421875" style="78" customWidth="1"/>
    <col min="2" max="3" width="50.7109375" style="78" customWidth="1"/>
    <col min="4" max="4" width="11.421875" style="78" customWidth="1"/>
    <col min="5" max="5" width="7.8515625" style="79" customWidth="1"/>
    <col min="6" max="6" width="2.7109375" style="78" customWidth="1"/>
    <col min="7" max="7" width="4.7109375" style="78" customWidth="1"/>
    <col min="8" max="8" width="15.7109375" style="78" customWidth="1"/>
    <col min="9" max="9" width="11.421875" style="80" customWidth="1"/>
    <col min="10" max="18" width="0" style="78" hidden="1" customWidth="1"/>
    <col min="19" max="16384" width="11.421875" style="78" customWidth="1"/>
  </cols>
  <sheetData>
    <row r="1" spans="1:5" ht="12.75">
      <c r="A1" s="81" t="s">
        <v>217</v>
      </c>
      <c r="B1" s="150" t="s">
        <v>3</v>
      </c>
      <c r="C1" s="150"/>
      <c r="D1" s="83"/>
      <c r="E1" s="84"/>
    </row>
    <row r="2" spans="1:4" ht="12.75">
      <c r="A2" s="85" t="s">
        <v>4</v>
      </c>
      <c r="B2" s="151" t="s">
        <v>218</v>
      </c>
      <c r="C2" s="151"/>
      <c r="D2" s="86"/>
    </row>
    <row r="3" spans="1:4" ht="12.75">
      <c r="A3" s="81" t="s">
        <v>7</v>
      </c>
      <c r="B3" s="152">
        <v>44794</v>
      </c>
      <c r="C3" s="152"/>
      <c r="D3" s="86"/>
    </row>
    <row r="4" spans="1:5" ht="12.75">
      <c r="A4" s="82"/>
      <c r="B4" s="81"/>
      <c r="C4" s="87"/>
      <c r="D4" s="88"/>
      <c r="E4" s="89"/>
    </row>
    <row r="5" spans="1:5" ht="15">
      <c r="A5" s="153" t="str">
        <f>"Résultats "&amp;1ere!A6</f>
        <v>Résultats 1ère catégorie</v>
      </c>
      <c r="B5" s="153"/>
      <c r="C5" s="153"/>
      <c r="D5" s="90"/>
      <c r="E5" s="84"/>
    </row>
    <row r="6" spans="1:5" ht="21">
      <c r="A6" s="91"/>
      <c r="B6" s="91"/>
      <c r="C6" s="91"/>
      <c r="D6" s="92"/>
      <c r="E6" s="93"/>
    </row>
    <row r="7" spans="1:18" ht="12.75">
      <c r="A7" s="94" t="s">
        <v>219</v>
      </c>
      <c r="B7" s="95" t="s">
        <v>44</v>
      </c>
      <c r="C7" s="95" t="s">
        <v>4</v>
      </c>
      <c r="D7" s="96" t="s">
        <v>220</v>
      </c>
      <c r="E7" s="93" t="s">
        <v>221</v>
      </c>
      <c r="G7" s="97" t="s">
        <v>222</v>
      </c>
      <c r="H7" s="97" t="s">
        <v>223</v>
      </c>
      <c r="I7" s="97" t="s">
        <v>224</v>
      </c>
      <c r="J7" s="98" t="s">
        <v>225</v>
      </c>
      <c r="K7" s="98" t="s">
        <v>226</v>
      </c>
      <c r="L7" s="99" t="s">
        <v>227</v>
      </c>
      <c r="M7" s="99" t="s">
        <v>228</v>
      </c>
      <c r="N7" s="99" t="s">
        <v>229</v>
      </c>
      <c r="O7" s="99" t="s">
        <v>227</v>
      </c>
      <c r="P7" s="100"/>
      <c r="Q7" s="101" t="s">
        <v>230</v>
      </c>
      <c r="R7" s="102" t="s">
        <v>231</v>
      </c>
    </row>
    <row r="8" spans="1:18" ht="12.75">
      <c r="A8" s="103">
        <v>1</v>
      </c>
      <c r="B8" s="104" t="s">
        <v>54</v>
      </c>
      <c r="C8" s="104" t="s">
        <v>55</v>
      </c>
      <c r="D8" s="105">
        <v>3</v>
      </c>
      <c r="E8" s="106"/>
      <c r="G8" s="107" t="e">
        <f>1ere!#REF!</f>
        <v>#REF!</v>
      </c>
      <c r="H8" s="108"/>
      <c r="I8" s="109" t="e">
        <f aca="true" t="shared" si="0" ref="I8:I39">VLOOKUP($O$8:$O$107,$Q$8:$R$16,2,FALSE)</f>
        <v>#REF!</v>
      </c>
      <c r="J8" s="100" t="e">
        <f>IF(1ere!#REF!=0,1,0)</f>
        <v>#REF!</v>
      </c>
      <c r="K8" s="100" t="e">
        <f>IF(1ere!#REF!="X",0,5)</f>
        <v>#REF!</v>
      </c>
      <c r="L8" s="100" t="e">
        <f aca="true" t="shared" si="1" ref="L8:L39">J8+K8</f>
        <v>#REF!</v>
      </c>
      <c r="M8" s="100" t="e">
        <f aca="true" t="shared" si="2" ref="M8:M39">IF(SUM(J8:K8)=0,10,0)</f>
        <v>#REF!</v>
      </c>
      <c r="N8" s="100" t="e">
        <f aca="true" t="shared" si="3" ref="N8:N39">IF(M8=10,COUNTIF($D$8:$D$107,G8),50)</f>
        <v>#REF!</v>
      </c>
      <c r="O8" s="100" t="e">
        <f aca="true" t="shared" si="4" ref="O8:O39">L8+M8+N8</f>
        <v>#REF!</v>
      </c>
      <c r="P8" s="100"/>
      <c r="Q8" s="110">
        <v>10</v>
      </c>
      <c r="R8" s="102" t="s">
        <v>232</v>
      </c>
    </row>
    <row r="9" spans="1:18" ht="12.75">
      <c r="A9" s="103">
        <v>2</v>
      </c>
      <c r="B9" s="104" t="s">
        <v>233</v>
      </c>
      <c r="C9" s="104" t="s">
        <v>61</v>
      </c>
      <c r="D9" s="105">
        <v>12</v>
      </c>
      <c r="E9" s="111" t="str">
        <f>IF(COUNTIF($D$8:D9,D9)&gt;1,"Doublon"," ")</f>
        <v> </v>
      </c>
      <c r="G9" s="107">
        <f>1ere!A10</f>
        <v>1</v>
      </c>
      <c r="H9" s="108"/>
      <c r="I9" s="109" t="str">
        <f t="shared" si="0"/>
        <v>Non partant</v>
      </c>
      <c r="J9" s="100">
        <f>IF(1ere!B10=0,1,0)</f>
        <v>0</v>
      </c>
      <c r="K9" s="100">
        <f>IF(1ere!F10="X",0,5)</f>
        <v>5</v>
      </c>
      <c r="L9" s="100">
        <f t="shared" si="1"/>
        <v>5</v>
      </c>
      <c r="M9" s="100">
        <f t="shared" si="2"/>
        <v>0</v>
      </c>
      <c r="N9" s="100">
        <f t="shared" si="3"/>
        <v>50</v>
      </c>
      <c r="O9" s="100">
        <f t="shared" si="4"/>
        <v>55</v>
      </c>
      <c r="P9" s="100"/>
      <c r="Q9" s="110">
        <v>11</v>
      </c>
      <c r="R9" s="102" t="s">
        <v>234</v>
      </c>
    </row>
    <row r="10" spans="1:18" ht="12.75">
      <c r="A10" s="103">
        <v>3</v>
      </c>
      <c r="B10" s="104" t="s">
        <v>57</v>
      </c>
      <c r="C10" s="104" t="s">
        <v>55</v>
      </c>
      <c r="D10" s="105">
        <v>4</v>
      </c>
      <c r="E10" s="111" t="str">
        <f>IF(COUNTIF($D$8:D10,D10)&gt;1,"Doublon"," ")</f>
        <v> </v>
      </c>
      <c r="G10" s="107">
        <f>1ere!A11</f>
        <v>2</v>
      </c>
      <c r="H10" s="108"/>
      <c r="I10" s="109" t="str">
        <f t="shared" si="0"/>
        <v>Non partant</v>
      </c>
      <c r="J10" s="100">
        <f>IF(1ere!B11=0,1,0)</f>
        <v>0</v>
      </c>
      <c r="K10" s="100">
        <f>IF(1ere!F11="X",0,5)</f>
        <v>5</v>
      </c>
      <c r="L10" s="100">
        <f t="shared" si="1"/>
        <v>5</v>
      </c>
      <c r="M10" s="100">
        <f t="shared" si="2"/>
        <v>0</v>
      </c>
      <c r="N10" s="100">
        <f t="shared" si="3"/>
        <v>50</v>
      </c>
      <c r="O10" s="100">
        <f t="shared" si="4"/>
        <v>55</v>
      </c>
      <c r="P10" s="100"/>
      <c r="Q10" s="110">
        <v>12</v>
      </c>
      <c r="R10" s="102" t="s">
        <v>235</v>
      </c>
    </row>
    <row r="11" spans="1:18" ht="12.75">
      <c r="A11" s="103">
        <v>4</v>
      </c>
      <c r="B11" s="104" t="s">
        <v>71</v>
      </c>
      <c r="C11" s="104" t="s">
        <v>72</v>
      </c>
      <c r="D11" s="105">
        <v>11</v>
      </c>
      <c r="E11" s="111" t="str">
        <f>IF(COUNTIF($D$8:D11,D11)&gt;1,"Doublon"," ")</f>
        <v> </v>
      </c>
      <c r="G11" s="107">
        <f>1ere!A12</f>
        <v>3</v>
      </c>
      <c r="H11" s="108"/>
      <c r="I11" s="109" t="str">
        <f t="shared" si="0"/>
        <v>Non partant</v>
      </c>
      <c r="J11" s="100">
        <f>IF(1ere!B12=0,1,0)</f>
        <v>0</v>
      </c>
      <c r="K11" s="100">
        <f>IF(1ere!F12="X",0,5)</f>
        <v>5</v>
      </c>
      <c r="L11" s="100">
        <f t="shared" si="1"/>
        <v>5</v>
      </c>
      <c r="M11" s="100">
        <f t="shared" si="2"/>
        <v>0</v>
      </c>
      <c r="N11" s="100">
        <f t="shared" si="3"/>
        <v>50</v>
      </c>
      <c r="O11" s="100">
        <f t="shared" si="4"/>
        <v>55</v>
      </c>
      <c r="P11" s="100"/>
      <c r="Q11" s="110">
        <v>13</v>
      </c>
      <c r="R11" s="102" t="s">
        <v>235</v>
      </c>
    </row>
    <row r="12" spans="1:18" ht="12.75">
      <c r="A12" s="103">
        <v>5</v>
      </c>
      <c r="B12" s="104" t="s">
        <v>236</v>
      </c>
      <c r="C12" s="104" t="s">
        <v>237</v>
      </c>
      <c r="D12" s="105">
        <v>2</v>
      </c>
      <c r="E12" s="111" t="str">
        <f>IF(COUNTIF($D$8:D12,D12)&gt;1,"Doublon"," ")</f>
        <v> </v>
      </c>
      <c r="G12" s="107">
        <f>1ere!A13</f>
        <v>4</v>
      </c>
      <c r="H12" s="108"/>
      <c r="I12" s="109" t="str">
        <f t="shared" si="0"/>
        <v>Non partant</v>
      </c>
      <c r="J12" s="100">
        <f>IF(1ere!B13=0,1,0)</f>
        <v>0</v>
      </c>
      <c r="K12" s="100">
        <f>IF(1ere!F13="X",0,5)</f>
        <v>5</v>
      </c>
      <c r="L12" s="100">
        <f t="shared" si="1"/>
        <v>5</v>
      </c>
      <c r="M12" s="100">
        <f t="shared" si="2"/>
        <v>0</v>
      </c>
      <c r="N12" s="100">
        <f t="shared" si="3"/>
        <v>50</v>
      </c>
      <c r="O12" s="100">
        <f t="shared" si="4"/>
        <v>55</v>
      </c>
      <c r="P12" s="100"/>
      <c r="Q12" s="110">
        <v>14</v>
      </c>
      <c r="R12" s="102" t="s">
        <v>235</v>
      </c>
    </row>
    <row r="13" spans="1:18" ht="12.75">
      <c r="A13" s="103">
        <v>6</v>
      </c>
      <c r="B13" s="104" t="s">
        <v>64</v>
      </c>
      <c r="C13" s="104" t="s">
        <v>61</v>
      </c>
      <c r="D13" s="105">
        <v>8</v>
      </c>
      <c r="E13" s="111" t="str">
        <f>IF(COUNTIF($D$8:D13,D13)&gt;1,"Doublon"," ")</f>
        <v> </v>
      </c>
      <c r="G13" s="107">
        <f>1ere!A14</f>
        <v>5</v>
      </c>
      <c r="H13" s="108"/>
      <c r="I13" s="109" t="str">
        <f t="shared" si="0"/>
        <v>Non partant</v>
      </c>
      <c r="J13" s="100">
        <f>IF(1ere!B14=0,1,0)</f>
        <v>0</v>
      </c>
      <c r="K13" s="100">
        <f>IF(1ere!F14="X",0,5)</f>
        <v>5</v>
      </c>
      <c r="L13" s="100">
        <f t="shared" si="1"/>
        <v>5</v>
      </c>
      <c r="M13" s="100">
        <f t="shared" si="2"/>
        <v>0</v>
      </c>
      <c r="N13" s="100">
        <f t="shared" si="3"/>
        <v>50</v>
      </c>
      <c r="O13" s="100">
        <f t="shared" si="4"/>
        <v>55</v>
      </c>
      <c r="P13" s="100"/>
      <c r="Q13" s="110">
        <v>15</v>
      </c>
      <c r="R13" s="102" t="s">
        <v>235</v>
      </c>
    </row>
    <row r="14" spans="1:18" ht="12.75">
      <c r="A14" s="103">
        <v>7</v>
      </c>
      <c r="B14" s="104" t="s">
        <v>238</v>
      </c>
      <c r="C14" s="104" t="s">
        <v>59</v>
      </c>
      <c r="D14" s="105">
        <v>5</v>
      </c>
      <c r="E14" s="111" t="str">
        <f>IF(COUNTIF($D$8:D14,D14)&gt;1,"Doublon"," ")</f>
        <v> </v>
      </c>
      <c r="G14" s="107">
        <f>1ere!A15</f>
        <v>6</v>
      </c>
      <c r="H14" s="108"/>
      <c r="I14" s="109" t="str">
        <f t="shared" si="0"/>
        <v>Non partant</v>
      </c>
      <c r="J14" s="100">
        <f>IF(1ere!B15=0,1,0)</f>
        <v>0</v>
      </c>
      <c r="K14" s="100">
        <f>IF(1ere!F15="X",0,5)</f>
        <v>5</v>
      </c>
      <c r="L14" s="100">
        <f t="shared" si="1"/>
        <v>5</v>
      </c>
      <c r="M14" s="100">
        <f t="shared" si="2"/>
        <v>0</v>
      </c>
      <c r="N14" s="100">
        <f t="shared" si="3"/>
        <v>50</v>
      </c>
      <c r="O14" s="100">
        <f t="shared" si="4"/>
        <v>55</v>
      </c>
      <c r="P14" s="100"/>
      <c r="Q14" s="110">
        <v>16</v>
      </c>
      <c r="R14" s="102" t="s">
        <v>235</v>
      </c>
    </row>
    <row r="15" spans="1:18" ht="12.75">
      <c r="A15" s="103">
        <v>8</v>
      </c>
      <c r="B15" s="104" t="s">
        <v>65</v>
      </c>
      <c r="C15" s="104" t="s">
        <v>239</v>
      </c>
      <c r="D15" s="105">
        <v>9</v>
      </c>
      <c r="E15" s="111" t="str">
        <f>IF(COUNTIF($D$8:D15,D15)&gt;1,"Doublon"," ")</f>
        <v> </v>
      </c>
      <c r="G15" s="107">
        <f>1ere!A16</f>
        <v>7</v>
      </c>
      <c r="H15" s="112"/>
      <c r="I15" s="109" t="str">
        <f t="shared" si="0"/>
        <v>Non partant</v>
      </c>
      <c r="J15" s="100">
        <f>IF(1ere!B16=0,1,0)</f>
        <v>0</v>
      </c>
      <c r="K15" s="100">
        <f>IF(1ere!F16="X",0,5)</f>
        <v>5</v>
      </c>
      <c r="L15" s="100">
        <f t="shared" si="1"/>
        <v>5</v>
      </c>
      <c r="M15" s="100">
        <f t="shared" si="2"/>
        <v>0</v>
      </c>
      <c r="N15" s="100">
        <f t="shared" si="3"/>
        <v>50</v>
      </c>
      <c r="O15" s="100">
        <f t="shared" si="4"/>
        <v>55</v>
      </c>
      <c r="P15" s="100"/>
      <c r="Q15" s="110">
        <v>55</v>
      </c>
      <c r="R15" s="102" t="s">
        <v>240</v>
      </c>
    </row>
    <row r="16" spans="1:18" ht="12.75">
      <c r="A16" s="103">
        <v>9</v>
      </c>
      <c r="B16" s="104" t="s">
        <v>62</v>
      </c>
      <c r="C16" s="104" t="s">
        <v>63</v>
      </c>
      <c r="D16" s="105">
        <v>7</v>
      </c>
      <c r="E16" s="111" t="str">
        <f>IF(COUNTIF($D$8:D16,D16)&gt;1,"Doublon"," ")</f>
        <v> </v>
      </c>
      <c r="G16" s="107">
        <f>1ere!A17</f>
        <v>8</v>
      </c>
      <c r="H16" s="108"/>
      <c r="I16" s="109" t="str">
        <f t="shared" si="0"/>
        <v>Non partant</v>
      </c>
      <c r="J16" s="100">
        <f>IF(1ere!B17=0,1,0)</f>
        <v>0</v>
      </c>
      <c r="K16" s="100">
        <f>IF(1ere!F17="X",0,5)</f>
        <v>5</v>
      </c>
      <c r="L16" s="100">
        <f t="shared" si="1"/>
        <v>5</v>
      </c>
      <c r="M16" s="100">
        <f t="shared" si="2"/>
        <v>0</v>
      </c>
      <c r="N16" s="100">
        <f t="shared" si="3"/>
        <v>50</v>
      </c>
      <c r="O16" s="100">
        <f t="shared" si="4"/>
        <v>55</v>
      </c>
      <c r="P16" s="100"/>
      <c r="Q16" s="110">
        <v>56</v>
      </c>
      <c r="R16" s="102" t="s">
        <v>241</v>
      </c>
    </row>
    <row r="17" spans="1:16" ht="12.75">
      <c r="A17" s="103">
        <v>10</v>
      </c>
      <c r="B17" s="104" t="s">
        <v>49</v>
      </c>
      <c r="C17" s="104" t="s">
        <v>50</v>
      </c>
      <c r="D17" s="105">
        <v>1</v>
      </c>
      <c r="E17" s="111" t="str">
        <f>IF(COUNTIF($D$8:D17,D17)&gt;1,"Doublon"," ")</f>
        <v> </v>
      </c>
      <c r="G17" s="107">
        <f>1ere!A18</f>
        <v>9</v>
      </c>
      <c r="H17" s="108"/>
      <c r="I17" s="109" t="str">
        <f t="shared" si="0"/>
        <v>Non partant</v>
      </c>
      <c r="J17" s="100">
        <f>IF(1ere!B18=0,1,0)</f>
        <v>0</v>
      </c>
      <c r="K17" s="100">
        <f>IF(1ere!F18="X",0,5)</f>
        <v>5</v>
      </c>
      <c r="L17" s="100">
        <f t="shared" si="1"/>
        <v>5</v>
      </c>
      <c r="M17" s="100">
        <f t="shared" si="2"/>
        <v>0</v>
      </c>
      <c r="N17" s="100">
        <f t="shared" si="3"/>
        <v>50</v>
      </c>
      <c r="O17" s="100">
        <f t="shared" si="4"/>
        <v>55</v>
      </c>
      <c r="P17" s="100"/>
    </row>
    <row r="18" spans="1:17" ht="12.75">
      <c r="A18" s="103">
        <v>11</v>
      </c>
      <c r="B18" s="104"/>
      <c r="C18" s="104"/>
      <c r="D18" s="105"/>
      <c r="E18" s="111" t="str">
        <f>IF(COUNTIF($D$8:D18,D18)&gt;1,"Doublon"," ")</f>
        <v> </v>
      </c>
      <c r="G18" s="107">
        <f>1ere!A19</f>
        <v>10</v>
      </c>
      <c r="H18" s="108"/>
      <c r="I18" s="109" t="str">
        <f t="shared" si="0"/>
        <v>Non partant</v>
      </c>
      <c r="J18" s="100">
        <f>IF(1ere!B19=0,1,0)</f>
        <v>0</v>
      </c>
      <c r="K18" s="100">
        <f>IF(1ere!F19="X",0,5)</f>
        <v>5</v>
      </c>
      <c r="L18" s="100">
        <f t="shared" si="1"/>
        <v>5</v>
      </c>
      <c r="M18" s="100">
        <f t="shared" si="2"/>
        <v>0</v>
      </c>
      <c r="N18" s="100">
        <f t="shared" si="3"/>
        <v>50</v>
      </c>
      <c r="O18" s="100">
        <f t="shared" si="4"/>
        <v>55</v>
      </c>
      <c r="P18" s="100"/>
      <c r="Q18" s="100"/>
    </row>
    <row r="19" spans="1:17" ht="12.75">
      <c r="A19" s="103">
        <v>12</v>
      </c>
      <c r="B19" s="104"/>
      <c r="C19" s="104"/>
      <c r="D19" s="105"/>
      <c r="E19" s="111" t="str">
        <f>IF(COUNTIF($D$8:D19,D19)&gt;1,"Doublon"," ")</f>
        <v> </v>
      </c>
      <c r="G19" s="107">
        <f>1ere!A20</f>
        <v>11</v>
      </c>
      <c r="H19" s="108"/>
      <c r="I19" s="109" t="str">
        <f t="shared" si="0"/>
        <v>Non partant</v>
      </c>
      <c r="J19" s="100">
        <f>IF(1ere!B20=0,1,0)</f>
        <v>0</v>
      </c>
      <c r="K19" s="100">
        <f>IF(1ere!F20="X",0,5)</f>
        <v>5</v>
      </c>
      <c r="L19" s="100">
        <f t="shared" si="1"/>
        <v>5</v>
      </c>
      <c r="M19" s="100">
        <f t="shared" si="2"/>
        <v>0</v>
      </c>
      <c r="N19" s="100">
        <f t="shared" si="3"/>
        <v>50</v>
      </c>
      <c r="O19" s="100">
        <f t="shared" si="4"/>
        <v>55</v>
      </c>
      <c r="P19" s="100"/>
      <c r="Q19" s="100"/>
    </row>
    <row r="20" spans="1:17" ht="12.75">
      <c r="A20" s="103">
        <v>13</v>
      </c>
      <c r="B20" s="104"/>
      <c r="C20" s="104"/>
      <c r="D20" s="105"/>
      <c r="E20" s="111" t="str">
        <f>IF(COUNTIF($D$8:D20,D20)&gt;1,"Doublon"," ")</f>
        <v> </v>
      </c>
      <c r="G20" s="107">
        <f>1ere!A21</f>
        <v>12</v>
      </c>
      <c r="H20" s="108"/>
      <c r="I20" s="109" t="str">
        <f t="shared" si="0"/>
        <v>Non partant</v>
      </c>
      <c r="J20" s="100">
        <f>IF(1ere!B21=0,1,0)</f>
        <v>0</v>
      </c>
      <c r="K20" s="100">
        <f>IF(1ere!F21="X",0,5)</f>
        <v>5</v>
      </c>
      <c r="L20" s="100">
        <f t="shared" si="1"/>
        <v>5</v>
      </c>
      <c r="M20" s="100">
        <f t="shared" si="2"/>
        <v>0</v>
      </c>
      <c r="N20" s="100">
        <f t="shared" si="3"/>
        <v>50</v>
      </c>
      <c r="O20" s="100">
        <f t="shared" si="4"/>
        <v>55</v>
      </c>
      <c r="P20" s="100"/>
      <c r="Q20" s="100"/>
    </row>
    <row r="21" spans="1:17" ht="12.75">
      <c r="A21" s="103">
        <v>14</v>
      </c>
      <c r="B21" s="104"/>
      <c r="C21" s="104"/>
      <c r="D21" s="105"/>
      <c r="E21" s="111" t="str">
        <f>IF(COUNTIF($D$8:D21,D21)&gt;1,"Doublon"," ")</f>
        <v> </v>
      </c>
      <c r="G21" s="107">
        <f>1ere!A22</f>
        <v>13</v>
      </c>
      <c r="H21" s="108"/>
      <c r="I21" s="109" t="str">
        <f t="shared" si="0"/>
        <v>Non attribué</v>
      </c>
      <c r="J21" s="100">
        <f>IF(1ere!B22=0,1,0)</f>
        <v>1</v>
      </c>
      <c r="K21" s="100">
        <f>IF(1ere!F22="X",0,5)</f>
        <v>5</v>
      </c>
      <c r="L21" s="100">
        <f t="shared" si="1"/>
        <v>6</v>
      </c>
      <c r="M21" s="100">
        <f t="shared" si="2"/>
        <v>0</v>
      </c>
      <c r="N21" s="100">
        <f t="shared" si="3"/>
        <v>50</v>
      </c>
      <c r="O21" s="100">
        <f t="shared" si="4"/>
        <v>56</v>
      </c>
      <c r="P21" s="100"/>
      <c r="Q21" s="100"/>
    </row>
    <row r="22" spans="1:17" ht="12.75">
      <c r="A22" s="103">
        <v>15</v>
      </c>
      <c r="B22" s="104"/>
      <c r="C22" s="104"/>
      <c r="D22" s="105"/>
      <c r="E22" s="111"/>
      <c r="G22" s="107">
        <f>1ere!A23</f>
        <v>14</v>
      </c>
      <c r="H22" s="108"/>
      <c r="I22" s="109" t="str">
        <f t="shared" si="0"/>
        <v>Non attribué</v>
      </c>
      <c r="J22" s="100">
        <f>IF(1ere!B23=0,1,0)</f>
        <v>1</v>
      </c>
      <c r="K22" s="100">
        <f>IF(1ere!F23="X",0,5)</f>
        <v>5</v>
      </c>
      <c r="L22" s="100">
        <f t="shared" si="1"/>
        <v>6</v>
      </c>
      <c r="M22" s="100">
        <f t="shared" si="2"/>
        <v>0</v>
      </c>
      <c r="N22" s="100">
        <f t="shared" si="3"/>
        <v>50</v>
      </c>
      <c r="O22" s="100">
        <f t="shared" si="4"/>
        <v>56</v>
      </c>
      <c r="P22" s="100"/>
      <c r="Q22" s="100"/>
    </row>
    <row r="23" spans="1:17" ht="12.75">
      <c r="A23" s="103">
        <v>16</v>
      </c>
      <c r="B23" s="104"/>
      <c r="C23" s="104"/>
      <c r="D23" s="105"/>
      <c r="E23" s="111" t="str">
        <f>IF(COUNTIF($D$8:D23,D23)&gt;1,"Doublon"," ")</f>
        <v> </v>
      </c>
      <c r="G23" s="107">
        <f>1ere!A24</f>
        <v>15</v>
      </c>
      <c r="H23" s="108"/>
      <c r="I23" s="109" t="str">
        <f t="shared" si="0"/>
        <v>Non attribué</v>
      </c>
      <c r="J23" s="100">
        <f>IF(1ere!B24=0,1,0)</f>
        <v>1</v>
      </c>
      <c r="K23" s="100">
        <f>IF(1ere!F24="X",0,5)</f>
        <v>5</v>
      </c>
      <c r="L23" s="100">
        <f t="shared" si="1"/>
        <v>6</v>
      </c>
      <c r="M23" s="100">
        <f t="shared" si="2"/>
        <v>0</v>
      </c>
      <c r="N23" s="100">
        <f t="shared" si="3"/>
        <v>50</v>
      </c>
      <c r="O23" s="100">
        <f t="shared" si="4"/>
        <v>56</v>
      </c>
      <c r="P23" s="100"/>
      <c r="Q23" s="100"/>
    </row>
    <row r="24" spans="1:17" ht="12.75">
      <c r="A24" s="103">
        <v>17</v>
      </c>
      <c r="B24" s="104">
        <f aca="true" t="shared" si="5" ref="B24:B55">IF(ISBLANK(D24),"",VLOOKUP(D24,Resultats_1ere_7,2,FALSE))</f>
      </c>
      <c r="C24" s="104">
        <f>IF(ISBLANK(D24),"",(VLOOKUP(D24,1ere!$A$10:$D$108,3,FALSE))&amp;" ("&amp;(VLOOKUP(D24,1ere!$A$10:$D$108,4,FALSE))&amp;")")</f>
      </c>
      <c r="D24" s="105"/>
      <c r="E24" s="111" t="str">
        <f>IF(COUNTIF($D$8:D24,D24)&gt;1,"Doublon"," ")</f>
        <v> </v>
      </c>
      <c r="G24" s="107">
        <f>1ere!A25</f>
        <v>16</v>
      </c>
      <c r="H24" s="108"/>
      <c r="I24" s="109" t="str">
        <f t="shared" si="0"/>
        <v>Non attribué</v>
      </c>
      <c r="J24" s="100">
        <f>IF(1ere!B25=0,1,0)</f>
        <v>1</v>
      </c>
      <c r="K24" s="100">
        <f>IF(1ere!F25="X",0,5)</f>
        <v>5</v>
      </c>
      <c r="L24" s="100">
        <f t="shared" si="1"/>
        <v>6</v>
      </c>
      <c r="M24" s="100">
        <f t="shared" si="2"/>
        <v>0</v>
      </c>
      <c r="N24" s="100">
        <f t="shared" si="3"/>
        <v>50</v>
      </c>
      <c r="O24" s="100">
        <f t="shared" si="4"/>
        <v>56</v>
      </c>
      <c r="P24" s="100"/>
      <c r="Q24" s="100"/>
    </row>
    <row r="25" spans="1:17" ht="12.75">
      <c r="A25" s="103">
        <v>18</v>
      </c>
      <c r="B25" s="104"/>
      <c r="C25" s="104">
        <f>IF(ISBLANK(D25),"",(VLOOKUP(D25,1ere!$A$10:$D$108,3,FALSE))&amp;" ("&amp;(VLOOKUP(D25,1ere!$A$10:$D$108,4,FALSE))&amp;")")</f>
      </c>
      <c r="D25" s="105"/>
      <c r="E25" s="111" t="str">
        <f>IF(COUNTIF($D$8:D25,D25)&gt;1,"Doublon"," ")</f>
        <v> </v>
      </c>
      <c r="G25" s="107">
        <f>1ere!A26</f>
        <v>17</v>
      </c>
      <c r="H25" s="108"/>
      <c r="I25" s="109" t="str">
        <f t="shared" si="0"/>
        <v>Non attribué</v>
      </c>
      <c r="J25" s="100">
        <f>IF(1ere!B26=0,1,0)</f>
        <v>1</v>
      </c>
      <c r="K25" s="100">
        <f>IF(1ere!F26="X",0,5)</f>
        <v>5</v>
      </c>
      <c r="L25" s="100">
        <f t="shared" si="1"/>
        <v>6</v>
      </c>
      <c r="M25" s="100">
        <f t="shared" si="2"/>
        <v>0</v>
      </c>
      <c r="N25" s="100">
        <f t="shared" si="3"/>
        <v>50</v>
      </c>
      <c r="O25" s="100">
        <f t="shared" si="4"/>
        <v>56</v>
      </c>
      <c r="P25" s="100"/>
      <c r="Q25" s="100"/>
    </row>
    <row r="26" spans="1:17" ht="12.75">
      <c r="A26" s="103">
        <v>19</v>
      </c>
      <c r="B26" s="104">
        <f t="shared" si="5"/>
      </c>
      <c r="C26" s="104">
        <f>IF(ISBLANK(D26),"",(VLOOKUP(D26,1ere!$A$10:$D$108,3,FALSE))&amp;" ("&amp;(VLOOKUP(D26,1ere!$A$10:$D$108,4,FALSE))&amp;")")</f>
      </c>
      <c r="D26" s="105"/>
      <c r="E26" s="111" t="str">
        <f>IF(COUNTIF($D$8:D26,D26)&gt;1,"Doublon"," ")</f>
        <v> </v>
      </c>
      <c r="G26" s="107">
        <f>1ere!A27</f>
        <v>18</v>
      </c>
      <c r="H26" s="108"/>
      <c r="I26" s="109" t="str">
        <f t="shared" si="0"/>
        <v>Non attribué</v>
      </c>
      <c r="J26" s="100">
        <f>IF(1ere!B27=0,1,0)</f>
        <v>1</v>
      </c>
      <c r="K26" s="100">
        <f>IF(1ere!F27="X",0,5)</f>
        <v>5</v>
      </c>
      <c r="L26" s="100">
        <f t="shared" si="1"/>
        <v>6</v>
      </c>
      <c r="M26" s="100">
        <f t="shared" si="2"/>
        <v>0</v>
      </c>
      <c r="N26" s="100">
        <f t="shared" si="3"/>
        <v>50</v>
      </c>
      <c r="O26" s="100">
        <f t="shared" si="4"/>
        <v>56</v>
      </c>
      <c r="P26" s="100"/>
      <c r="Q26" s="100"/>
    </row>
    <row r="27" spans="1:17" ht="12.75">
      <c r="A27" s="103">
        <v>20</v>
      </c>
      <c r="B27" s="104">
        <f t="shared" si="5"/>
      </c>
      <c r="C27" s="104">
        <f>IF(ISBLANK(D27),"",(VLOOKUP(D27,1ere!$A$10:$D$108,3,FALSE))&amp;" ("&amp;(VLOOKUP(D27,1ere!$A$10:$D$108,4,FALSE))&amp;")")</f>
      </c>
      <c r="D27" s="105"/>
      <c r="E27" s="111" t="str">
        <f>IF(COUNTIF($D$8:D27,D27)&gt;1,"Doublon"," ")</f>
        <v> </v>
      </c>
      <c r="G27" s="107">
        <f>1ere!A28</f>
        <v>19</v>
      </c>
      <c r="H27" s="108"/>
      <c r="I27" s="109" t="str">
        <f t="shared" si="0"/>
        <v>Non attribué</v>
      </c>
      <c r="J27" s="100">
        <f>IF(1ere!B28=0,1,0)</f>
        <v>1</v>
      </c>
      <c r="K27" s="100">
        <f>IF(1ere!F28="X",0,5)</f>
        <v>5</v>
      </c>
      <c r="L27" s="100">
        <f t="shared" si="1"/>
        <v>6</v>
      </c>
      <c r="M27" s="100">
        <f t="shared" si="2"/>
        <v>0</v>
      </c>
      <c r="N27" s="100">
        <f t="shared" si="3"/>
        <v>50</v>
      </c>
      <c r="O27" s="100">
        <f t="shared" si="4"/>
        <v>56</v>
      </c>
      <c r="P27" s="100"/>
      <c r="Q27" s="100"/>
    </row>
    <row r="28" spans="1:17" ht="12.75">
      <c r="A28" s="103">
        <v>21</v>
      </c>
      <c r="B28" s="104">
        <f t="shared" si="5"/>
      </c>
      <c r="C28" s="104">
        <f>IF(ISBLANK(D28),"",(VLOOKUP(D28,1ere!$A$10:$D$108,3,FALSE))&amp;" ("&amp;(VLOOKUP(D28,1ere!$A$10:$D$108,4,FALSE))&amp;")")</f>
      </c>
      <c r="D28" s="105"/>
      <c r="E28" s="111" t="str">
        <f>IF(COUNTIF($D$8:D28,D28)&gt;1,"Doublon"," ")</f>
        <v> </v>
      </c>
      <c r="G28" s="107">
        <f>1ere!A29</f>
        <v>20</v>
      </c>
      <c r="H28" s="108"/>
      <c r="I28" s="109" t="str">
        <f t="shared" si="0"/>
        <v>Non attribué</v>
      </c>
      <c r="J28" s="100">
        <f>IF(1ere!B29=0,1,0)</f>
        <v>1</v>
      </c>
      <c r="K28" s="100">
        <f>IF(1ere!F29="X",0,5)</f>
        <v>5</v>
      </c>
      <c r="L28" s="100">
        <f t="shared" si="1"/>
        <v>6</v>
      </c>
      <c r="M28" s="100">
        <f t="shared" si="2"/>
        <v>0</v>
      </c>
      <c r="N28" s="100">
        <f t="shared" si="3"/>
        <v>50</v>
      </c>
      <c r="O28" s="100">
        <f t="shared" si="4"/>
        <v>56</v>
      </c>
      <c r="P28" s="100"/>
      <c r="Q28" s="100"/>
    </row>
    <row r="29" spans="1:17" ht="12.75">
      <c r="A29" s="103">
        <v>22</v>
      </c>
      <c r="B29" s="104">
        <f t="shared" si="5"/>
      </c>
      <c r="C29" s="104">
        <f>IF(ISBLANK(D29),"",(VLOOKUP(D29,1ere!$A$10:$D$108,3,FALSE))&amp;" ("&amp;(VLOOKUP(D29,1ere!$A$10:$D$108,4,FALSE))&amp;")")</f>
      </c>
      <c r="D29" s="105"/>
      <c r="E29" s="111" t="str">
        <f>IF(COUNTIF($D$8:D29,D29)&gt;1,"Doublon"," ")</f>
        <v> </v>
      </c>
      <c r="G29" s="107">
        <f>1ere!A30</f>
        <v>21</v>
      </c>
      <c r="H29" s="108"/>
      <c r="I29" s="109" t="str">
        <f t="shared" si="0"/>
        <v>Non attribué</v>
      </c>
      <c r="J29" s="100">
        <f>IF(1ere!B30=0,1,0)</f>
        <v>1</v>
      </c>
      <c r="K29" s="100">
        <f>IF(1ere!F30="X",0,5)</f>
        <v>5</v>
      </c>
      <c r="L29" s="100">
        <f t="shared" si="1"/>
        <v>6</v>
      </c>
      <c r="M29" s="100">
        <f t="shared" si="2"/>
        <v>0</v>
      </c>
      <c r="N29" s="100">
        <f t="shared" si="3"/>
        <v>50</v>
      </c>
      <c r="O29" s="100">
        <f t="shared" si="4"/>
        <v>56</v>
      </c>
      <c r="P29" s="100"/>
      <c r="Q29" s="100"/>
    </row>
    <row r="30" spans="1:17" ht="12.75">
      <c r="A30" s="103">
        <v>23</v>
      </c>
      <c r="B30" s="104">
        <f t="shared" si="5"/>
      </c>
      <c r="C30" s="104">
        <f>IF(ISBLANK(D30),"",(VLOOKUP(D30,1ere!$A$10:$D$108,3,FALSE))&amp;" ("&amp;(VLOOKUP(D30,1ere!$A$10:$D$108,4,FALSE))&amp;")")</f>
      </c>
      <c r="D30" s="105"/>
      <c r="E30" s="111" t="str">
        <f>IF(COUNTIF($D$8:D30,D30)&gt;1,"Doublon"," ")</f>
        <v> </v>
      </c>
      <c r="G30" s="107">
        <f>1ere!A31</f>
        <v>0</v>
      </c>
      <c r="H30" s="108"/>
      <c r="I30" s="109" t="str">
        <f t="shared" si="0"/>
        <v>Non attribué</v>
      </c>
      <c r="J30" s="100">
        <f>IF(1ere!B31=0,1,0)</f>
        <v>1</v>
      </c>
      <c r="K30" s="100">
        <f>IF(1ere!F31="X",0,5)</f>
        <v>5</v>
      </c>
      <c r="L30" s="100">
        <f t="shared" si="1"/>
        <v>6</v>
      </c>
      <c r="M30" s="100">
        <f t="shared" si="2"/>
        <v>0</v>
      </c>
      <c r="N30" s="100">
        <f t="shared" si="3"/>
        <v>50</v>
      </c>
      <c r="O30" s="100">
        <f t="shared" si="4"/>
        <v>56</v>
      </c>
      <c r="P30" s="100"/>
      <c r="Q30" s="100"/>
    </row>
    <row r="31" spans="1:17" ht="12.75">
      <c r="A31" s="103">
        <v>24</v>
      </c>
      <c r="B31" s="104">
        <f t="shared" si="5"/>
      </c>
      <c r="C31" s="104">
        <f>IF(ISBLANK(D31),"",(VLOOKUP(D31,1ere!$A$10:$D$108,3,FALSE))&amp;" ("&amp;(VLOOKUP(D31,1ere!$A$10:$D$108,4,FALSE))&amp;")")</f>
      </c>
      <c r="D31" s="105"/>
      <c r="E31" s="111" t="str">
        <f>IF(COUNTIF($D$8:D31,D31)&gt;1,"Doublon"," ")</f>
        <v> </v>
      </c>
      <c r="G31" s="107">
        <f>1ere!A32</f>
        <v>0</v>
      </c>
      <c r="H31" s="108"/>
      <c r="I31" s="109" t="str">
        <f t="shared" si="0"/>
        <v>Non attribué</v>
      </c>
      <c r="J31" s="100">
        <f>IF(1ere!B32=0,1,0)</f>
        <v>1</v>
      </c>
      <c r="K31" s="100">
        <f>IF(1ere!F32="X",0,5)</f>
        <v>5</v>
      </c>
      <c r="L31" s="100">
        <f t="shared" si="1"/>
        <v>6</v>
      </c>
      <c r="M31" s="100">
        <f t="shared" si="2"/>
        <v>0</v>
      </c>
      <c r="N31" s="100">
        <f t="shared" si="3"/>
        <v>50</v>
      </c>
      <c r="O31" s="100">
        <f t="shared" si="4"/>
        <v>56</v>
      </c>
      <c r="P31" s="100"/>
      <c r="Q31" s="100"/>
    </row>
    <row r="32" spans="1:17" ht="12.75">
      <c r="A32" s="103">
        <v>25</v>
      </c>
      <c r="B32" s="104">
        <f t="shared" si="5"/>
      </c>
      <c r="C32" s="104">
        <f>IF(ISBLANK(D32),"",(VLOOKUP(D32,1ere!$A$10:$D$108,3,FALSE))&amp;" ("&amp;(VLOOKUP(D32,1ere!$A$10:$D$108,4,FALSE))&amp;")")</f>
      </c>
      <c r="D32" s="105"/>
      <c r="E32" s="111" t="str">
        <f>IF(COUNTIF($D$8:D32,D32)&gt;1,"Doublon"," ")</f>
        <v> </v>
      </c>
      <c r="G32" s="107">
        <f>1ere!A33</f>
        <v>0</v>
      </c>
      <c r="H32" s="108"/>
      <c r="I32" s="109" t="str">
        <f t="shared" si="0"/>
        <v>Non attribué</v>
      </c>
      <c r="J32" s="100">
        <f>IF(1ere!B33=0,1,0)</f>
        <v>1</v>
      </c>
      <c r="K32" s="100">
        <f>IF(1ere!F33="X",0,5)</f>
        <v>5</v>
      </c>
      <c r="L32" s="100">
        <f t="shared" si="1"/>
        <v>6</v>
      </c>
      <c r="M32" s="100">
        <f t="shared" si="2"/>
        <v>0</v>
      </c>
      <c r="N32" s="100">
        <f t="shared" si="3"/>
        <v>50</v>
      </c>
      <c r="O32" s="100">
        <f t="shared" si="4"/>
        <v>56</v>
      </c>
      <c r="P32" s="100"/>
      <c r="Q32" s="100"/>
    </row>
    <row r="33" spans="1:17" ht="12.75">
      <c r="A33" s="103">
        <v>26</v>
      </c>
      <c r="B33" s="104">
        <f t="shared" si="5"/>
      </c>
      <c r="C33" s="104">
        <f>IF(ISBLANK(D33),"",(VLOOKUP(D33,1ere!$A$10:$D$108,3,FALSE))&amp;" ("&amp;(VLOOKUP(D33,1ere!$A$10:$D$108,4,FALSE))&amp;")")</f>
      </c>
      <c r="D33" s="105"/>
      <c r="E33" s="111" t="str">
        <f>IF(COUNTIF($D$8:D33,D33)&gt;1,"Doublon"," ")</f>
        <v> </v>
      </c>
      <c r="G33" s="107">
        <f>1ere!A34</f>
        <v>0</v>
      </c>
      <c r="H33" s="108"/>
      <c r="I33" s="109" t="str">
        <f t="shared" si="0"/>
        <v>Non attribué</v>
      </c>
      <c r="J33" s="100">
        <f>IF(1ere!B34=0,1,0)</f>
        <v>1</v>
      </c>
      <c r="K33" s="100">
        <f>IF(1ere!F34="X",0,5)</f>
        <v>5</v>
      </c>
      <c r="L33" s="100">
        <f t="shared" si="1"/>
        <v>6</v>
      </c>
      <c r="M33" s="100">
        <f t="shared" si="2"/>
        <v>0</v>
      </c>
      <c r="N33" s="100">
        <f t="shared" si="3"/>
        <v>50</v>
      </c>
      <c r="O33" s="100">
        <f t="shared" si="4"/>
        <v>56</v>
      </c>
      <c r="P33" s="100"/>
      <c r="Q33" s="100"/>
    </row>
    <row r="34" spans="1:17" ht="12.75">
      <c r="A34" s="103">
        <v>27</v>
      </c>
      <c r="B34" s="104">
        <f t="shared" si="5"/>
      </c>
      <c r="C34" s="104">
        <f>IF(ISBLANK(D34),"",(VLOOKUP(D34,1ere!$A$10:$D$108,3,FALSE))&amp;" ("&amp;(VLOOKUP(D34,1ere!$A$10:$D$108,4,FALSE))&amp;")")</f>
      </c>
      <c r="D34" s="105"/>
      <c r="E34" s="111" t="str">
        <f>IF(COUNTIF($D$8:D34,D34)&gt;1,"Doublon"," ")</f>
        <v> </v>
      </c>
      <c r="G34" s="107">
        <f>1ere!A35</f>
        <v>0</v>
      </c>
      <c r="H34" s="108"/>
      <c r="I34" s="109" t="str">
        <f t="shared" si="0"/>
        <v>Non attribué</v>
      </c>
      <c r="J34" s="100">
        <f>IF(1ere!B35=0,1,0)</f>
        <v>1</v>
      </c>
      <c r="K34" s="100">
        <f>IF(1ere!F35="X",0,5)</f>
        <v>5</v>
      </c>
      <c r="L34" s="100">
        <f t="shared" si="1"/>
        <v>6</v>
      </c>
      <c r="M34" s="100">
        <f t="shared" si="2"/>
        <v>0</v>
      </c>
      <c r="N34" s="100">
        <f t="shared" si="3"/>
        <v>50</v>
      </c>
      <c r="O34" s="100">
        <f t="shared" si="4"/>
        <v>56</v>
      </c>
      <c r="P34" s="100"/>
      <c r="Q34" s="100"/>
    </row>
    <row r="35" spans="1:17" ht="12.75">
      <c r="A35" s="103">
        <v>28</v>
      </c>
      <c r="B35" s="104">
        <f t="shared" si="5"/>
      </c>
      <c r="C35" s="104">
        <f>IF(ISBLANK(D35),"",(VLOOKUP(D35,1ere!$A$10:$D$108,3,FALSE))&amp;" ("&amp;(VLOOKUP(D35,1ere!$A$10:$D$108,4,FALSE))&amp;")")</f>
      </c>
      <c r="D35" s="105"/>
      <c r="E35" s="111" t="str">
        <f>IF(COUNTIF($D$8:D35,D35)&gt;1,"Doublon"," ")</f>
        <v> </v>
      </c>
      <c r="G35" s="107">
        <f>1ere!A36</f>
        <v>0</v>
      </c>
      <c r="H35" s="108"/>
      <c r="I35" s="109" t="str">
        <f t="shared" si="0"/>
        <v>Non attribué</v>
      </c>
      <c r="J35" s="100">
        <f>IF(1ere!B36=0,1,0)</f>
        <v>1</v>
      </c>
      <c r="K35" s="100">
        <f>IF(1ere!F36="X",0,5)</f>
        <v>5</v>
      </c>
      <c r="L35" s="100">
        <f t="shared" si="1"/>
        <v>6</v>
      </c>
      <c r="M35" s="100">
        <f t="shared" si="2"/>
        <v>0</v>
      </c>
      <c r="N35" s="100">
        <f t="shared" si="3"/>
        <v>50</v>
      </c>
      <c r="O35" s="100">
        <f t="shared" si="4"/>
        <v>56</v>
      </c>
      <c r="P35" s="100"/>
      <c r="Q35" s="100"/>
    </row>
    <row r="36" spans="1:17" ht="12.75">
      <c r="A36" s="103">
        <v>29</v>
      </c>
      <c r="B36" s="104">
        <f t="shared" si="5"/>
      </c>
      <c r="C36" s="104">
        <f>IF(ISBLANK(D36),"",(VLOOKUP(D36,1ere!$A$10:$D$108,3,FALSE))&amp;" ("&amp;(VLOOKUP(D36,1ere!$A$10:$D$108,4,FALSE))&amp;")")</f>
      </c>
      <c r="D36" s="105"/>
      <c r="E36" s="111" t="str">
        <f>IF(COUNTIF($D$8:D36,D36)&gt;1,"Doublon"," ")</f>
        <v> </v>
      </c>
      <c r="G36" s="107">
        <f>1ere!A37</f>
        <v>0</v>
      </c>
      <c r="H36" s="108"/>
      <c r="I36" s="109" t="str">
        <f t="shared" si="0"/>
        <v>Non attribué</v>
      </c>
      <c r="J36" s="100">
        <f>IF(1ere!B37=0,1,0)</f>
        <v>1</v>
      </c>
      <c r="K36" s="100">
        <f>IF(1ere!F37="X",0,5)</f>
        <v>5</v>
      </c>
      <c r="L36" s="100">
        <f t="shared" si="1"/>
        <v>6</v>
      </c>
      <c r="M36" s="100">
        <f t="shared" si="2"/>
        <v>0</v>
      </c>
      <c r="N36" s="100">
        <f t="shared" si="3"/>
        <v>50</v>
      </c>
      <c r="O36" s="100">
        <f t="shared" si="4"/>
        <v>56</v>
      </c>
      <c r="P36" s="100"/>
      <c r="Q36" s="100"/>
    </row>
    <row r="37" spans="1:17" ht="12.75">
      <c r="A37" s="103">
        <v>30</v>
      </c>
      <c r="B37" s="104">
        <f t="shared" si="5"/>
      </c>
      <c r="C37" s="104">
        <f>IF(ISBLANK(D37),"",(VLOOKUP(D37,1ere!$A$10:$D$108,3,FALSE))&amp;" ("&amp;(VLOOKUP(D37,1ere!$A$10:$D$108,4,FALSE))&amp;")")</f>
      </c>
      <c r="D37" s="105"/>
      <c r="E37" s="111" t="str">
        <f>IF(COUNTIF($D$8:D37,D37)&gt;1,"Doublon"," ")</f>
        <v> </v>
      </c>
      <c r="G37" s="107">
        <f>1ere!A38</f>
        <v>0</v>
      </c>
      <c r="H37" s="108"/>
      <c r="I37" s="109" t="str">
        <f t="shared" si="0"/>
        <v>Non attribué</v>
      </c>
      <c r="J37" s="100">
        <f>IF(1ere!B38=0,1,0)</f>
        <v>1</v>
      </c>
      <c r="K37" s="100">
        <f>IF(1ere!F38="X",0,5)</f>
        <v>5</v>
      </c>
      <c r="L37" s="100">
        <f t="shared" si="1"/>
        <v>6</v>
      </c>
      <c r="M37" s="100">
        <f t="shared" si="2"/>
        <v>0</v>
      </c>
      <c r="N37" s="100">
        <f t="shared" si="3"/>
        <v>50</v>
      </c>
      <c r="O37" s="100">
        <f t="shared" si="4"/>
        <v>56</v>
      </c>
      <c r="P37" s="100"/>
      <c r="Q37" s="100"/>
    </row>
    <row r="38" spans="1:17" ht="12.75">
      <c r="A38" s="103">
        <v>31</v>
      </c>
      <c r="B38" s="104">
        <f t="shared" si="5"/>
      </c>
      <c r="C38" s="104">
        <f>IF(ISBLANK(D38),"",(VLOOKUP(D38,1ere!$A$10:$D$108,3,FALSE))&amp;" ("&amp;(VLOOKUP(D38,1ere!$A$10:$D$108,4,FALSE))&amp;")")</f>
      </c>
      <c r="D38" s="105"/>
      <c r="E38" s="111" t="str">
        <f>IF(COUNTIF($D$8:D38,D38)&gt;1,"Doublon"," ")</f>
        <v> </v>
      </c>
      <c r="G38" s="107">
        <f>1ere!A39</f>
        <v>0</v>
      </c>
      <c r="H38" s="108"/>
      <c r="I38" s="109" t="str">
        <f t="shared" si="0"/>
        <v>Non attribué</v>
      </c>
      <c r="J38" s="100">
        <f>IF(1ere!B39=0,1,0)</f>
        <v>1</v>
      </c>
      <c r="K38" s="100">
        <f>IF(1ere!F39="X",0,5)</f>
        <v>5</v>
      </c>
      <c r="L38" s="100">
        <f t="shared" si="1"/>
        <v>6</v>
      </c>
      <c r="M38" s="100">
        <f t="shared" si="2"/>
        <v>0</v>
      </c>
      <c r="N38" s="100">
        <f t="shared" si="3"/>
        <v>50</v>
      </c>
      <c r="O38" s="100">
        <f t="shared" si="4"/>
        <v>56</v>
      </c>
      <c r="P38" s="100"/>
      <c r="Q38" s="100"/>
    </row>
    <row r="39" spans="1:17" ht="12.75">
      <c r="A39" s="103">
        <v>32</v>
      </c>
      <c r="B39" s="104">
        <f t="shared" si="5"/>
      </c>
      <c r="C39" s="104">
        <f>IF(ISBLANK(D39),"",(VLOOKUP(D39,1ere!$A$10:$D$108,3,FALSE))&amp;" ("&amp;(VLOOKUP(D39,1ere!$A$10:$D$108,4,FALSE))&amp;")")</f>
      </c>
      <c r="D39" s="105"/>
      <c r="E39" s="111" t="str">
        <f>IF(COUNTIF($D$8:D39,D39)&gt;1,"Doublon"," ")</f>
        <v> </v>
      </c>
      <c r="G39" s="107">
        <f>1ere!A40</f>
        <v>0</v>
      </c>
      <c r="H39" s="108"/>
      <c r="I39" s="109" t="str">
        <f t="shared" si="0"/>
        <v>Non attribué</v>
      </c>
      <c r="J39" s="100">
        <f>IF(1ere!B40=0,1,0)</f>
        <v>1</v>
      </c>
      <c r="K39" s="100">
        <f>IF(1ere!F40="X",0,5)</f>
        <v>5</v>
      </c>
      <c r="L39" s="100">
        <f t="shared" si="1"/>
        <v>6</v>
      </c>
      <c r="M39" s="100">
        <f t="shared" si="2"/>
        <v>0</v>
      </c>
      <c r="N39" s="100">
        <f t="shared" si="3"/>
        <v>50</v>
      </c>
      <c r="O39" s="100">
        <f t="shared" si="4"/>
        <v>56</v>
      </c>
      <c r="P39" s="100"/>
      <c r="Q39" s="100"/>
    </row>
    <row r="40" spans="1:17" ht="12.75">
      <c r="A40" s="103">
        <v>33</v>
      </c>
      <c r="B40" s="104">
        <f t="shared" si="5"/>
      </c>
      <c r="C40" s="104">
        <f>IF(ISBLANK(D40),"",(VLOOKUP(D40,1ere!$A$10:$D$108,3,FALSE))&amp;" ("&amp;(VLOOKUP(D40,1ere!$A$10:$D$108,4,FALSE))&amp;")")</f>
      </c>
      <c r="D40" s="105"/>
      <c r="E40" s="111" t="str">
        <f>IF(COUNTIF($D$8:D40,D40)&gt;1,"Doublon"," ")</f>
        <v> </v>
      </c>
      <c r="G40" s="107">
        <f>1ere!A41</f>
        <v>0</v>
      </c>
      <c r="H40" s="108"/>
      <c r="I40" s="109" t="str">
        <f aca="true" t="shared" si="6" ref="I40:I71">VLOOKUP($O$8:$O$107,$Q$8:$R$16,2,FALSE)</f>
        <v>Non attribué</v>
      </c>
      <c r="J40" s="100">
        <f>IF(1ere!B41=0,1,0)</f>
        <v>1</v>
      </c>
      <c r="K40" s="100">
        <f>IF(1ere!F41="X",0,5)</f>
        <v>5</v>
      </c>
      <c r="L40" s="100">
        <f aca="true" t="shared" si="7" ref="L40:L71">J40+K40</f>
        <v>6</v>
      </c>
      <c r="M40" s="100">
        <f aca="true" t="shared" si="8" ref="M40:M71">IF(SUM(J40:K40)=0,10,0)</f>
        <v>0</v>
      </c>
      <c r="N40" s="100">
        <f aca="true" t="shared" si="9" ref="N40:N71">IF(M40=10,COUNTIF($D$8:$D$107,G40),50)</f>
        <v>50</v>
      </c>
      <c r="O40" s="100">
        <f aca="true" t="shared" si="10" ref="O40:O71">L40+M40+N40</f>
        <v>56</v>
      </c>
      <c r="P40" s="100"/>
      <c r="Q40" s="100"/>
    </row>
    <row r="41" spans="1:17" ht="12.75">
      <c r="A41" s="103">
        <v>34</v>
      </c>
      <c r="B41" s="104">
        <f t="shared" si="5"/>
      </c>
      <c r="C41" s="104">
        <f>IF(ISBLANK(D41),"",(VLOOKUP(D41,1ere!$A$10:$D$108,3,FALSE))&amp;" ("&amp;(VLOOKUP(D41,1ere!$A$10:$D$108,4,FALSE))&amp;")")</f>
      </c>
      <c r="D41" s="105"/>
      <c r="E41" s="111" t="str">
        <f>IF(COUNTIF($D$8:D41,D41)&gt;1,"Doublon"," ")</f>
        <v> </v>
      </c>
      <c r="G41" s="107">
        <f>1ere!A42</f>
        <v>0</v>
      </c>
      <c r="H41" s="108"/>
      <c r="I41" s="109" t="str">
        <f t="shared" si="6"/>
        <v>Non attribué</v>
      </c>
      <c r="J41" s="100">
        <f>IF(1ere!B42=0,1,0)</f>
        <v>1</v>
      </c>
      <c r="K41" s="100">
        <f>IF(1ere!F42="X",0,5)</f>
        <v>5</v>
      </c>
      <c r="L41" s="100">
        <f t="shared" si="7"/>
        <v>6</v>
      </c>
      <c r="M41" s="100">
        <f t="shared" si="8"/>
        <v>0</v>
      </c>
      <c r="N41" s="100">
        <f t="shared" si="9"/>
        <v>50</v>
      </c>
      <c r="O41" s="100">
        <f t="shared" si="10"/>
        <v>56</v>
      </c>
      <c r="P41" s="100"/>
      <c r="Q41" s="100"/>
    </row>
    <row r="42" spans="1:17" ht="12.75">
      <c r="A42" s="103">
        <v>35</v>
      </c>
      <c r="B42" s="104">
        <f t="shared" si="5"/>
      </c>
      <c r="C42" s="104">
        <f>IF(ISBLANK(D42),"",(VLOOKUP(D42,1ere!$A$10:$D$108,3,FALSE))&amp;" ("&amp;(VLOOKUP(D42,1ere!$A$10:$D$108,4,FALSE))&amp;")")</f>
      </c>
      <c r="D42" s="105"/>
      <c r="E42" s="111" t="str">
        <f>IF(COUNTIF($D$8:D42,D42)&gt;1,"Doublon"," ")</f>
        <v> </v>
      </c>
      <c r="G42" s="107">
        <f>1ere!A43</f>
        <v>0</v>
      </c>
      <c r="H42" s="108"/>
      <c r="I42" s="109" t="str">
        <f t="shared" si="6"/>
        <v>Non attribué</v>
      </c>
      <c r="J42" s="100">
        <f>IF(1ere!B43=0,1,0)</f>
        <v>1</v>
      </c>
      <c r="K42" s="100">
        <f>IF(1ere!F43="X",0,5)</f>
        <v>5</v>
      </c>
      <c r="L42" s="100">
        <f t="shared" si="7"/>
        <v>6</v>
      </c>
      <c r="M42" s="100">
        <f t="shared" si="8"/>
        <v>0</v>
      </c>
      <c r="N42" s="100">
        <f t="shared" si="9"/>
        <v>50</v>
      </c>
      <c r="O42" s="100">
        <f t="shared" si="10"/>
        <v>56</v>
      </c>
      <c r="P42" s="100"/>
      <c r="Q42" s="100"/>
    </row>
    <row r="43" spans="1:17" ht="12.75">
      <c r="A43" s="103">
        <v>36</v>
      </c>
      <c r="B43" s="104">
        <f t="shared" si="5"/>
      </c>
      <c r="C43" s="104">
        <f>IF(ISBLANK(D43),"",(VLOOKUP(D43,1ere!$A$10:$D$108,3,FALSE))&amp;" ("&amp;(VLOOKUP(D43,1ere!$A$10:$D$108,4,FALSE))&amp;")")</f>
      </c>
      <c r="D43" s="105"/>
      <c r="E43" s="111" t="str">
        <f>IF(COUNTIF($D$8:D43,D43)&gt;1,"Doublon"," ")</f>
        <v> </v>
      </c>
      <c r="G43" s="107">
        <f>1ere!A44</f>
        <v>0</v>
      </c>
      <c r="H43" s="108"/>
      <c r="I43" s="109" t="str">
        <f t="shared" si="6"/>
        <v>Non attribué</v>
      </c>
      <c r="J43" s="100">
        <f>IF(1ere!B44=0,1,0)</f>
        <v>1</v>
      </c>
      <c r="K43" s="100">
        <f>IF(1ere!F44="X",0,5)</f>
        <v>5</v>
      </c>
      <c r="L43" s="100">
        <f t="shared" si="7"/>
        <v>6</v>
      </c>
      <c r="M43" s="100">
        <f t="shared" si="8"/>
        <v>0</v>
      </c>
      <c r="N43" s="100">
        <f t="shared" si="9"/>
        <v>50</v>
      </c>
      <c r="O43" s="100">
        <f t="shared" si="10"/>
        <v>56</v>
      </c>
      <c r="P43" s="100"/>
      <c r="Q43" s="100"/>
    </row>
    <row r="44" spans="1:17" ht="12.75">
      <c r="A44" s="103">
        <v>37</v>
      </c>
      <c r="B44" s="104">
        <f t="shared" si="5"/>
      </c>
      <c r="C44" s="104">
        <f>IF(ISBLANK(D44),"",(VLOOKUP(D44,1ere!$A$10:$D$108,3,FALSE))&amp;" ("&amp;(VLOOKUP(D44,1ere!$A$10:$D$108,4,FALSE))&amp;")")</f>
      </c>
      <c r="D44" s="105"/>
      <c r="E44" s="111" t="str">
        <f>IF(COUNTIF($D$8:D44,D44)&gt;1,"Doublon"," ")</f>
        <v> </v>
      </c>
      <c r="G44" s="107">
        <f>1ere!A45</f>
        <v>0</v>
      </c>
      <c r="H44" s="108"/>
      <c r="I44" s="109" t="str">
        <f t="shared" si="6"/>
        <v>Non attribué</v>
      </c>
      <c r="J44" s="100">
        <f>IF(1ere!B45=0,1,0)</f>
        <v>1</v>
      </c>
      <c r="K44" s="100">
        <f>IF(1ere!F45="X",0,5)</f>
        <v>5</v>
      </c>
      <c r="L44" s="100">
        <f t="shared" si="7"/>
        <v>6</v>
      </c>
      <c r="M44" s="100">
        <f t="shared" si="8"/>
        <v>0</v>
      </c>
      <c r="N44" s="100">
        <f t="shared" si="9"/>
        <v>50</v>
      </c>
      <c r="O44" s="100">
        <f t="shared" si="10"/>
        <v>56</v>
      </c>
      <c r="P44" s="100"/>
      <c r="Q44" s="100"/>
    </row>
    <row r="45" spans="1:17" ht="12.75">
      <c r="A45" s="103">
        <v>38</v>
      </c>
      <c r="B45" s="104">
        <f t="shared" si="5"/>
      </c>
      <c r="C45" s="104">
        <f>IF(ISBLANK(D45),"",(VLOOKUP(D45,1ere!$A$10:$D$108,3,FALSE))&amp;" ("&amp;(VLOOKUP(D45,1ere!$A$10:$D$108,4,FALSE))&amp;")")</f>
      </c>
      <c r="D45" s="105"/>
      <c r="E45" s="111" t="str">
        <f>IF(COUNTIF($D$8:D45,D45)&gt;1,"Doublon"," ")</f>
        <v> </v>
      </c>
      <c r="G45" s="107">
        <f>1ere!A46</f>
        <v>0</v>
      </c>
      <c r="H45" s="108"/>
      <c r="I45" s="109" t="str">
        <f t="shared" si="6"/>
        <v>Non attribué</v>
      </c>
      <c r="J45" s="100">
        <f>IF(1ere!B46=0,1,0)</f>
        <v>1</v>
      </c>
      <c r="K45" s="100">
        <f>IF(1ere!F46="X",0,5)</f>
        <v>5</v>
      </c>
      <c r="L45" s="100">
        <f t="shared" si="7"/>
        <v>6</v>
      </c>
      <c r="M45" s="100">
        <f t="shared" si="8"/>
        <v>0</v>
      </c>
      <c r="N45" s="100">
        <f t="shared" si="9"/>
        <v>50</v>
      </c>
      <c r="O45" s="100">
        <f t="shared" si="10"/>
        <v>56</v>
      </c>
      <c r="P45" s="100"/>
      <c r="Q45" s="100"/>
    </row>
    <row r="46" spans="1:17" ht="12.75">
      <c r="A46" s="103">
        <v>39</v>
      </c>
      <c r="B46" s="104">
        <f t="shared" si="5"/>
      </c>
      <c r="C46" s="104">
        <f>IF(ISBLANK(D46),"",(VLOOKUP(D46,1ere!$A$10:$D$108,3,FALSE))&amp;" ("&amp;(VLOOKUP(D46,1ere!$A$10:$D$108,4,FALSE))&amp;")")</f>
      </c>
      <c r="D46" s="105"/>
      <c r="E46" s="111" t="str">
        <f>IF(COUNTIF($D$8:D46,D46)&gt;1,"Doublon"," ")</f>
        <v> </v>
      </c>
      <c r="G46" s="107">
        <f>1ere!A47</f>
        <v>0</v>
      </c>
      <c r="H46" s="108"/>
      <c r="I46" s="109" t="str">
        <f t="shared" si="6"/>
        <v>Non attribué</v>
      </c>
      <c r="J46" s="100">
        <f>IF(1ere!B47=0,1,0)</f>
        <v>1</v>
      </c>
      <c r="K46" s="100">
        <f>IF(1ere!F47="X",0,5)</f>
        <v>5</v>
      </c>
      <c r="L46" s="100">
        <f t="shared" si="7"/>
        <v>6</v>
      </c>
      <c r="M46" s="100">
        <f t="shared" si="8"/>
        <v>0</v>
      </c>
      <c r="N46" s="100">
        <f t="shared" si="9"/>
        <v>50</v>
      </c>
      <c r="O46" s="100">
        <f t="shared" si="10"/>
        <v>56</v>
      </c>
      <c r="P46" s="100"/>
      <c r="Q46" s="100"/>
    </row>
    <row r="47" spans="1:17" ht="12.75">
      <c r="A47" s="103">
        <v>40</v>
      </c>
      <c r="B47" s="104">
        <f t="shared" si="5"/>
      </c>
      <c r="C47" s="104">
        <f>IF(ISBLANK(D47),"",(VLOOKUP(D47,1ere!$A$10:$D$108,3,FALSE))&amp;" ("&amp;(VLOOKUP(D47,1ere!$A$10:$D$108,4,FALSE))&amp;")")</f>
      </c>
      <c r="D47" s="105"/>
      <c r="E47" s="111" t="str">
        <f>IF(COUNTIF($D$8:D47,D47)&gt;1,"Doublon"," ")</f>
        <v> </v>
      </c>
      <c r="G47" s="107">
        <f>1ere!A48</f>
        <v>0</v>
      </c>
      <c r="H47" s="108"/>
      <c r="I47" s="109" t="str">
        <f t="shared" si="6"/>
        <v>Non attribué</v>
      </c>
      <c r="J47" s="100">
        <f>IF(1ere!B48=0,1,0)</f>
        <v>1</v>
      </c>
      <c r="K47" s="100">
        <f>IF(1ere!F48="X",0,5)</f>
        <v>5</v>
      </c>
      <c r="L47" s="100">
        <f t="shared" si="7"/>
        <v>6</v>
      </c>
      <c r="M47" s="100">
        <f t="shared" si="8"/>
        <v>0</v>
      </c>
      <c r="N47" s="100">
        <f t="shared" si="9"/>
        <v>50</v>
      </c>
      <c r="O47" s="100">
        <f t="shared" si="10"/>
        <v>56</v>
      </c>
      <c r="P47" s="100"/>
      <c r="Q47" s="100"/>
    </row>
    <row r="48" spans="1:17" ht="12.75">
      <c r="A48" s="103">
        <v>41</v>
      </c>
      <c r="B48" s="104">
        <f t="shared" si="5"/>
      </c>
      <c r="C48" s="104">
        <f>IF(ISBLANK(D48),"",(VLOOKUP(D48,1ere!$A$10:$D$108,3,FALSE))&amp;" ("&amp;(VLOOKUP(D48,1ere!$A$10:$D$108,4,FALSE))&amp;")")</f>
      </c>
      <c r="D48" s="105"/>
      <c r="E48" s="111" t="str">
        <f>IF(COUNTIF($D$8:D48,D48)&gt;1,"Doublon"," ")</f>
        <v> </v>
      </c>
      <c r="G48" s="107">
        <f>1ere!A49</f>
        <v>0</v>
      </c>
      <c r="H48" s="108"/>
      <c r="I48" s="109" t="str">
        <f t="shared" si="6"/>
        <v>Non attribué</v>
      </c>
      <c r="J48" s="100">
        <f>IF(1ere!B49=0,1,0)</f>
        <v>1</v>
      </c>
      <c r="K48" s="100">
        <f>IF(1ere!F49="X",0,5)</f>
        <v>5</v>
      </c>
      <c r="L48" s="100">
        <f t="shared" si="7"/>
        <v>6</v>
      </c>
      <c r="M48" s="100">
        <f t="shared" si="8"/>
        <v>0</v>
      </c>
      <c r="N48" s="100">
        <f t="shared" si="9"/>
        <v>50</v>
      </c>
      <c r="O48" s="100">
        <f t="shared" si="10"/>
        <v>56</v>
      </c>
      <c r="P48" s="100"/>
      <c r="Q48" s="100"/>
    </row>
    <row r="49" spans="1:17" ht="12.75">
      <c r="A49" s="103">
        <v>42</v>
      </c>
      <c r="B49" s="104">
        <f t="shared" si="5"/>
      </c>
      <c r="C49" s="104">
        <f>IF(ISBLANK(D49),"",(VLOOKUP(D49,1ere!$A$10:$D$108,3,FALSE))&amp;" ("&amp;(VLOOKUP(D49,1ere!$A$10:$D$108,4,FALSE))&amp;")")</f>
      </c>
      <c r="D49" s="105"/>
      <c r="E49" s="111" t="str">
        <f>IF(COUNTIF($D$8:D49,D49)&gt;1,"Doublon"," ")</f>
        <v> </v>
      </c>
      <c r="G49" s="107">
        <f>1ere!A50</f>
        <v>0</v>
      </c>
      <c r="H49" s="108"/>
      <c r="I49" s="109" t="str">
        <f t="shared" si="6"/>
        <v>Non attribué</v>
      </c>
      <c r="J49" s="100">
        <f>IF(1ere!B50=0,1,0)</f>
        <v>1</v>
      </c>
      <c r="K49" s="100">
        <f>IF(1ere!F50="X",0,5)</f>
        <v>5</v>
      </c>
      <c r="L49" s="100">
        <f t="shared" si="7"/>
        <v>6</v>
      </c>
      <c r="M49" s="100">
        <f t="shared" si="8"/>
        <v>0</v>
      </c>
      <c r="N49" s="100">
        <f t="shared" si="9"/>
        <v>50</v>
      </c>
      <c r="O49" s="100">
        <f t="shared" si="10"/>
        <v>56</v>
      </c>
      <c r="P49" s="100"/>
      <c r="Q49" s="100"/>
    </row>
    <row r="50" spans="1:17" ht="12.75">
      <c r="A50" s="103">
        <v>43</v>
      </c>
      <c r="B50" s="104">
        <f t="shared" si="5"/>
      </c>
      <c r="C50" s="104">
        <f>IF(ISBLANK(D50),"",(VLOOKUP(D50,1ere!$A$10:$D$108,3,FALSE))&amp;" ("&amp;(VLOOKUP(D50,1ere!$A$10:$D$108,4,FALSE))&amp;")")</f>
      </c>
      <c r="D50" s="105"/>
      <c r="E50" s="111" t="str">
        <f>IF(COUNTIF($D$8:D50,D50)&gt;1,"Doublon"," ")</f>
        <v> </v>
      </c>
      <c r="G50" s="107">
        <f>1ere!A51</f>
        <v>0</v>
      </c>
      <c r="H50" s="108"/>
      <c r="I50" s="109" t="str">
        <f t="shared" si="6"/>
        <v>Non attribué</v>
      </c>
      <c r="J50" s="100">
        <f>IF(1ere!B51=0,1,0)</f>
        <v>1</v>
      </c>
      <c r="K50" s="100">
        <f>IF(1ere!F51="X",0,5)</f>
        <v>5</v>
      </c>
      <c r="L50" s="100">
        <f t="shared" si="7"/>
        <v>6</v>
      </c>
      <c r="M50" s="100">
        <f t="shared" si="8"/>
        <v>0</v>
      </c>
      <c r="N50" s="100">
        <f t="shared" si="9"/>
        <v>50</v>
      </c>
      <c r="O50" s="100">
        <f t="shared" si="10"/>
        <v>56</v>
      </c>
      <c r="P50" s="100"/>
      <c r="Q50" s="100"/>
    </row>
    <row r="51" spans="1:17" ht="12.75">
      <c r="A51" s="103">
        <v>44</v>
      </c>
      <c r="B51" s="104">
        <f t="shared" si="5"/>
      </c>
      <c r="C51" s="104">
        <f>IF(ISBLANK(D51),"",(VLOOKUP(D51,1ere!$A$10:$D$108,3,FALSE))&amp;" ("&amp;(VLOOKUP(D51,1ere!$A$10:$D$108,4,FALSE))&amp;")")</f>
      </c>
      <c r="D51" s="105"/>
      <c r="E51" s="111" t="str">
        <f>IF(COUNTIF($D$8:D51,D51)&gt;1,"Doublon"," ")</f>
        <v> </v>
      </c>
      <c r="G51" s="107">
        <f>1ere!A52</f>
        <v>0</v>
      </c>
      <c r="H51" s="108"/>
      <c r="I51" s="109" t="str">
        <f t="shared" si="6"/>
        <v>Non attribué</v>
      </c>
      <c r="J51" s="100">
        <f>IF(1ere!B52=0,1,0)</f>
        <v>1</v>
      </c>
      <c r="K51" s="100">
        <f>IF(1ere!F52="X",0,5)</f>
        <v>5</v>
      </c>
      <c r="L51" s="100">
        <f t="shared" si="7"/>
        <v>6</v>
      </c>
      <c r="M51" s="100">
        <f t="shared" si="8"/>
        <v>0</v>
      </c>
      <c r="N51" s="100">
        <f t="shared" si="9"/>
        <v>50</v>
      </c>
      <c r="O51" s="100">
        <f t="shared" si="10"/>
        <v>56</v>
      </c>
      <c r="P51" s="100"/>
      <c r="Q51" s="100"/>
    </row>
    <row r="52" spans="1:17" ht="12.75">
      <c r="A52" s="103">
        <v>45</v>
      </c>
      <c r="B52" s="104">
        <f t="shared" si="5"/>
      </c>
      <c r="C52" s="104">
        <f>IF(ISBLANK(D52),"",(VLOOKUP(D52,1ere!$A$10:$D$108,3,FALSE))&amp;" ("&amp;(VLOOKUP(D52,1ere!$A$10:$D$108,4,FALSE))&amp;")")</f>
      </c>
      <c r="D52" s="105"/>
      <c r="E52" s="111" t="str">
        <f>IF(COUNTIF($D$8:D52,D52)&gt;1,"Doublon"," ")</f>
        <v> </v>
      </c>
      <c r="G52" s="107">
        <f>1ere!A53</f>
        <v>0</v>
      </c>
      <c r="H52" s="108"/>
      <c r="I52" s="109" t="str">
        <f t="shared" si="6"/>
        <v>Non attribué</v>
      </c>
      <c r="J52" s="100">
        <f>IF(1ere!B53=0,1,0)</f>
        <v>1</v>
      </c>
      <c r="K52" s="100">
        <f>IF(1ere!F53="X",0,5)</f>
        <v>5</v>
      </c>
      <c r="L52" s="100">
        <f t="shared" si="7"/>
        <v>6</v>
      </c>
      <c r="M52" s="100">
        <f t="shared" si="8"/>
        <v>0</v>
      </c>
      <c r="N52" s="100">
        <f t="shared" si="9"/>
        <v>50</v>
      </c>
      <c r="O52" s="100">
        <f t="shared" si="10"/>
        <v>56</v>
      </c>
      <c r="P52" s="100"/>
      <c r="Q52" s="100"/>
    </row>
    <row r="53" spans="1:17" ht="12.75">
      <c r="A53" s="103">
        <v>46</v>
      </c>
      <c r="B53" s="104">
        <f t="shared" si="5"/>
      </c>
      <c r="C53" s="104">
        <f>IF(ISBLANK(D53),"",(VLOOKUP(D53,1ere!$A$10:$D$108,3,FALSE))&amp;" ("&amp;(VLOOKUP(D53,1ere!$A$10:$D$108,4,FALSE))&amp;")")</f>
      </c>
      <c r="D53" s="105"/>
      <c r="E53" s="111" t="str">
        <f>IF(COUNTIF($D$8:D53,D53)&gt;1,"Doublon"," ")</f>
        <v> </v>
      </c>
      <c r="G53" s="107">
        <f>1ere!A54</f>
        <v>0</v>
      </c>
      <c r="H53" s="108"/>
      <c r="I53" s="109" t="str">
        <f t="shared" si="6"/>
        <v>Non attribué</v>
      </c>
      <c r="J53" s="100">
        <f>IF(1ere!B54=0,1,0)</f>
        <v>1</v>
      </c>
      <c r="K53" s="100">
        <f>IF(1ere!F54="X",0,5)</f>
        <v>5</v>
      </c>
      <c r="L53" s="100">
        <f t="shared" si="7"/>
        <v>6</v>
      </c>
      <c r="M53" s="100">
        <f t="shared" si="8"/>
        <v>0</v>
      </c>
      <c r="N53" s="100">
        <f t="shared" si="9"/>
        <v>50</v>
      </c>
      <c r="O53" s="100">
        <f t="shared" si="10"/>
        <v>56</v>
      </c>
      <c r="P53" s="100"/>
      <c r="Q53" s="100"/>
    </row>
    <row r="54" spans="1:17" ht="12.75">
      <c r="A54" s="103">
        <v>47</v>
      </c>
      <c r="B54" s="104">
        <f t="shared" si="5"/>
      </c>
      <c r="C54" s="104">
        <f>IF(ISBLANK(D54),"",(VLOOKUP(D54,1ere!$A$10:$D$108,3,FALSE))&amp;" ("&amp;(VLOOKUP(D54,1ere!$A$10:$D$108,4,FALSE))&amp;")")</f>
      </c>
      <c r="D54" s="105"/>
      <c r="E54" s="111" t="str">
        <f>IF(COUNTIF($D$8:D54,D54)&gt;1,"Doublon"," ")</f>
        <v> </v>
      </c>
      <c r="G54" s="107">
        <f>1ere!A55</f>
        <v>0</v>
      </c>
      <c r="H54" s="108"/>
      <c r="I54" s="109" t="str">
        <f t="shared" si="6"/>
        <v>Non attribué</v>
      </c>
      <c r="J54" s="100">
        <f>IF(1ere!B55=0,1,0)</f>
        <v>1</v>
      </c>
      <c r="K54" s="100">
        <f>IF(1ere!F55="X",0,5)</f>
        <v>5</v>
      </c>
      <c r="L54" s="100">
        <f t="shared" si="7"/>
        <v>6</v>
      </c>
      <c r="M54" s="100">
        <f t="shared" si="8"/>
        <v>0</v>
      </c>
      <c r="N54" s="100">
        <f t="shared" si="9"/>
        <v>50</v>
      </c>
      <c r="O54" s="100">
        <f t="shared" si="10"/>
        <v>56</v>
      </c>
      <c r="P54" s="100"/>
      <c r="Q54" s="100"/>
    </row>
    <row r="55" spans="1:17" ht="12.75">
      <c r="A55" s="103">
        <v>48</v>
      </c>
      <c r="B55" s="104">
        <f t="shared" si="5"/>
      </c>
      <c r="C55" s="104">
        <f>IF(ISBLANK(D55),"",(VLOOKUP(D55,1ere!$A$10:$D$108,3,FALSE))&amp;" ("&amp;(VLOOKUP(D55,1ere!$A$10:$D$108,4,FALSE))&amp;")")</f>
      </c>
      <c r="D55" s="105"/>
      <c r="E55" s="111" t="str">
        <f>IF(COUNTIF($D$8:D55,D55)&gt;1,"Doublon"," ")</f>
        <v> </v>
      </c>
      <c r="G55" s="107">
        <f>1ere!A56</f>
        <v>0</v>
      </c>
      <c r="H55" s="108"/>
      <c r="I55" s="109" t="str">
        <f t="shared" si="6"/>
        <v>Non attribué</v>
      </c>
      <c r="J55" s="100">
        <f>IF(1ere!B56=0,1,0)</f>
        <v>1</v>
      </c>
      <c r="K55" s="100">
        <f>IF(1ere!F56="X",0,5)</f>
        <v>5</v>
      </c>
      <c r="L55" s="100">
        <f t="shared" si="7"/>
        <v>6</v>
      </c>
      <c r="M55" s="100">
        <f t="shared" si="8"/>
        <v>0</v>
      </c>
      <c r="N55" s="100">
        <f t="shared" si="9"/>
        <v>50</v>
      </c>
      <c r="O55" s="100">
        <f t="shared" si="10"/>
        <v>56</v>
      </c>
      <c r="P55" s="100"/>
      <c r="Q55" s="100"/>
    </row>
    <row r="56" spans="1:17" ht="12.75">
      <c r="A56" s="103">
        <v>49</v>
      </c>
      <c r="B56" s="104">
        <f aca="true" t="shared" si="11" ref="B56:B87">IF(ISBLANK(D56),"",VLOOKUP(D56,Resultats_1ere_7,2,FALSE))</f>
      </c>
      <c r="C56" s="104">
        <f>IF(ISBLANK(D56),"",(VLOOKUP(D56,1ere!$A$10:$D$108,3,FALSE))&amp;" ("&amp;(VLOOKUP(D56,1ere!$A$10:$D$108,4,FALSE))&amp;")")</f>
      </c>
      <c r="D56" s="105"/>
      <c r="E56" s="111" t="str">
        <f>IF(COUNTIF($D$8:D56,D56)&gt;1,"Doublon"," ")</f>
        <v> </v>
      </c>
      <c r="G56" s="107">
        <f>1ere!A57</f>
        <v>0</v>
      </c>
      <c r="H56" s="108"/>
      <c r="I56" s="109" t="str">
        <f t="shared" si="6"/>
        <v>Non attribué</v>
      </c>
      <c r="J56" s="100">
        <f>IF(1ere!B57=0,1,0)</f>
        <v>1</v>
      </c>
      <c r="K56" s="100">
        <f>IF(1ere!F57="X",0,5)</f>
        <v>5</v>
      </c>
      <c r="L56" s="100">
        <f t="shared" si="7"/>
        <v>6</v>
      </c>
      <c r="M56" s="100">
        <f t="shared" si="8"/>
        <v>0</v>
      </c>
      <c r="N56" s="100">
        <f t="shared" si="9"/>
        <v>50</v>
      </c>
      <c r="O56" s="100">
        <f t="shared" si="10"/>
        <v>56</v>
      </c>
      <c r="P56" s="100"/>
      <c r="Q56" s="100"/>
    </row>
    <row r="57" spans="1:17" ht="12.75">
      <c r="A57" s="103">
        <v>50</v>
      </c>
      <c r="B57" s="104">
        <f t="shared" si="11"/>
      </c>
      <c r="C57" s="104">
        <f>IF(ISBLANK(D57),"",(VLOOKUP(D57,1ere!$A$10:$D$108,3,FALSE))&amp;" ("&amp;(VLOOKUP(D57,1ere!$A$10:$D$108,4,FALSE))&amp;")")</f>
      </c>
      <c r="D57" s="105"/>
      <c r="E57" s="111" t="str">
        <f>IF(COUNTIF($D$8:D57,D57)&gt;1,"Doublon"," ")</f>
        <v> </v>
      </c>
      <c r="G57" s="107">
        <f>1ere!A58</f>
        <v>0</v>
      </c>
      <c r="H57" s="108"/>
      <c r="I57" s="109" t="str">
        <f t="shared" si="6"/>
        <v>Non attribué</v>
      </c>
      <c r="J57" s="100">
        <f>IF(1ere!B58=0,1,0)</f>
        <v>1</v>
      </c>
      <c r="K57" s="100">
        <f>IF(1ere!F58="X",0,5)</f>
        <v>5</v>
      </c>
      <c r="L57" s="100">
        <f t="shared" si="7"/>
        <v>6</v>
      </c>
      <c r="M57" s="100">
        <f t="shared" si="8"/>
        <v>0</v>
      </c>
      <c r="N57" s="100">
        <f t="shared" si="9"/>
        <v>50</v>
      </c>
      <c r="O57" s="100">
        <f t="shared" si="10"/>
        <v>56</v>
      </c>
      <c r="P57" s="100"/>
      <c r="Q57" s="100"/>
    </row>
    <row r="58" spans="1:17" ht="12.75">
      <c r="A58" s="103">
        <v>51</v>
      </c>
      <c r="B58" s="104">
        <f t="shared" si="11"/>
      </c>
      <c r="C58" s="104">
        <f>IF(ISBLANK(D58),"",(VLOOKUP(D58,1ere!$A$10:$D$108,3,FALSE))&amp;" ("&amp;(VLOOKUP(D58,1ere!$A$10:$D$108,4,FALSE))&amp;")")</f>
      </c>
      <c r="D58" s="105"/>
      <c r="E58" s="111" t="str">
        <f>IF(COUNTIF($D$8:D58,D58)&gt;1,"Doublon"," ")</f>
        <v> </v>
      </c>
      <c r="G58" s="107">
        <f>1ere!A59</f>
        <v>0</v>
      </c>
      <c r="H58" s="108"/>
      <c r="I58" s="109" t="str">
        <f t="shared" si="6"/>
        <v>Non attribué</v>
      </c>
      <c r="J58" s="100">
        <f>IF(1ere!B59=0,1,0)</f>
        <v>1</v>
      </c>
      <c r="K58" s="100">
        <f>IF(1ere!F59="X",0,5)</f>
        <v>5</v>
      </c>
      <c r="L58" s="100">
        <f t="shared" si="7"/>
        <v>6</v>
      </c>
      <c r="M58" s="100">
        <f t="shared" si="8"/>
        <v>0</v>
      </c>
      <c r="N58" s="100">
        <f t="shared" si="9"/>
        <v>50</v>
      </c>
      <c r="O58" s="100">
        <f t="shared" si="10"/>
        <v>56</v>
      </c>
      <c r="P58" s="100"/>
      <c r="Q58" s="100"/>
    </row>
    <row r="59" spans="1:17" ht="12.75">
      <c r="A59" s="103">
        <v>52</v>
      </c>
      <c r="B59" s="104">
        <f t="shared" si="11"/>
      </c>
      <c r="C59" s="104">
        <f>IF(ISBLANK(D59),"",(VLOOKUP(D59,1ere!$A$10:$D$108,3,FALSE))&amp;" ("&amp;(VLOOKUP(D59,1ere!$A$10:$D$108,4,FALSE))&amp;")")</f>
      </c>
      <c r="D59" s="105"/>
      <c r="E59" s="111" t="str">
        <f>IF(COUNTIF($D$8:D59,D59)&gt;1,"Doublon"," ")</f>
        <v> </v>
      </c>
      <c r="G59" s="107">
        <f>1ere!A60</f>
        <v>0</v>
      </c>
      <c r="H59" s="108"/>
      <c r="I59" s="109" t="str">
        <f t="shared" si="6"/>
        <v>Non attribué</v>
      </c>
      <c r="J59" s="100">
        <f>IF(1ere!B60=0,1,0)</f>
        <v>1</v>
      </c>
      <c r="K59" s="100">
        <f>IF(1ere!F60="X",0,5)</f>
        <v>5</v>
      </c>
      <c r="L59" s="100">
        <f t="shared" si="7"/>
        <v>6</v>
      </c>
      <c r="M59" s="100">
        <f t="shared" si="8"/>
        <v>0</v>
      </c>
      <c r="N59" s="100">
        <f t="shared" si="9"/>
        <v>50</v>
      </c>
      <c r="O59" s="100">
        <f t="shared" si="10"/>
        <v>56</v>
      </c>
      <c r="P59" s="100"/>
      <c r="Q59" s="100"/>
    </row>
    <row r="60" spans="1:17" ht="12.75">
      <c r="A60" s="103">
        <v>53</v>
      </c>
      <c r="B60" s="104">
        <f t="shared" si="11"/>
      </c>
      <c r="C60" s="104">
        <f>IF(ISBLANK(D60),"",(VLOOKUP(D60,1ere!$A$10:$D$108,3,FALSE))&amp;" ("&amp;(VLOOKUP(D60,1ere!$A$10:$D$108,4,FALSE))&amp;")")</f>
      </c>
      <c r="D60" s="105"/>
      <c r="E60" s="111" t="str">
        <f>IF(COUNTIF($D$8:D60,D60)&gt;1,"Doublon"," ")</f>
        <v> </v>
      </c>
      <c r="G60" s="107">
        <f>1ere!A61</f>
        <v>0</v>
      </c>
      <c r="H60" s="108"/>
      <c r="I60" s="109" t="str">
        <f t="shared" si="6"/>
        <v>Non attribué</v>
      </c>
      <c r="J60" s="100">
        <f>IF(1ere!B61=0,1,0)</f>
        <v>1</v>
      </c>
      <c r="K60" s="100">
        <f>IF(1ere!F61="X",0,5)</f>
        <v>5</v>
      </c>
      <c r="L60" s="100">
        <f t="shared" si="7"/>
        <v>6</v>
      </c>
      <c r="M60" s="100">
        <f t="shared" si="8"/>
        <v>0</v>
      </c>
      <c r="N60" s="100">
        <f t="shared" si="9"/>
        <v>50</v>
      </c>
      <c r="O60" s="100">
        <f t="shared" si="10"/>
        <v>56</v>
      </c>
      <c r="P60" s="100"/>
      <c r="Q60" s="100"/>
    </row>
    <row r="61" spans="1:17" ht="12.75">
      <c r="A61" s="103">
        <v>54</v>
      </c>
      <c r="B61" s="104">
        <f t="shared" si="11"/>
      </c>
      <c r="C61" s="104">
        <f>IF(ISBLANK(D61),"",(VLOOKUP(D61,1ere!$A$10:$D$108,3,FALSE))&amp;" ("&amp;(VLOOKUP(D61,1ere!$A$10:$D$108,4,FALSE))&amp;")")</f>
      </c>
      <c r="D61" s="105"/>
      <c r="E61" s="111" t="str">
        <f>IF(COUNTIF($D$8:D61,D61)&gt;1,"Doublon"," ")</f>
        <v> </v>
      </c>
      <c r="G61" s="107">
        <f>1ere!A62</f>
        <v>0</v>
      </c>
      <c r="H61" s="108"/>
      <c r="I61" s="109" t="str">
        <f t="shared" si="6"/>
        <v>Non attribué</v>
      </c>
      <c r="J61" s="100">
        <f>IF(1ere!B62=0,1,0)</f>
        <v>1</v>
      </c>
      <c r="K61" s="100">
        <f>IF(1ere!F62="X",0,5)</f>
        <v>5</v>
      </c>
      <c r="L61" s="100">
        <f t="shared" si="7"/>
        <v>6</v>
      </c>
      <c r="M61" s="100">
        <f t="shared" si="8"/>
        <v>0</v>
      </c>
      <c r="N61" s="100">
        <f t="shared" si="9"/>
        <v>50</v>
      </c>
      <c r="O61" s="100">
        <f t="shared" si="10"/>
        <v>56</v>
      </c>
      <c r="P61" s="100"/>
      <c r="Q61" s="100"/>
    </row>
    <row r="62" spans="1:17" ht="12.75">
      <c r="A62" s="103">
        <v>55</v>
      </c>
      <c r="B62" s="104">
        <f t="shared" si="11"/>
      </c>
      <c r="C62" s="104">
        <f>IF(ISBLANK(D62),"",(VLOOKUP(D62,1ere!$A$10:$D$108,3,FALSE))&amp;" ("&amp;(VLOOKUP(D62,1ere!$A$10:$D$108,4,FALSE))&amp;")")</f>
      </c>
      <c r="D62" s="105"/>
      <c r="E62" s="111" t="str">
        <f>IF(COUNTIF($D$8:D62,D62)&gt;1,"Doublon"," ")</f>
        <v> </v>
      </c>
      <c r="G62" s="107">
        <f>1ere!A63</f>
        <v>0</v>
      </c>
      <c r="H62" s="108"/>
      <c r="I62" s="109" t="str">
        <f t="shared" si="6"/>
        <v>Non attribué</v>
      </c>
      <c r="J62" s="100">
        <f>IF(1ere!B63=0,1,0)</f>
        <v>1</v>
      </c>
      <c r="K62" s="100">
        <f>IF(1ere!F63="X",0,5)</f>
        <v>5</v>
      </c>
      <c r="L62" s="100">
        <f t="shared" si="7"/>
        <v>6</v>
      </c>
      <c r="M62" s="100">
        <f t="shared" si="8"/>
        <v>0</v>
      </c>
      <c r="N62" s="100">
        <f t="shared" si="9"/>
        <v>50</v>
      </c>
      <c r="O62" s="100">
        <f t="shared" si="10"/>
        <v>56</v>
      </c>
      <c r="P62" s="100"/>
      <c r="Q62" s="100"/>
    </row>
    <row r="63" spans="1:17" ht="12.75">
      <c r="A63" s="103">
        <v>56</v>
      </c>
      <c r="B63" s="104">
        <f t="shared" si="11"/>
      </c>
      <c r="C63" s="104">
        <f>IF(ISBLANK(D63),"",(VLOOKUP(D63,1ere!$A$10:$D$108,3,FALSE))&amp;" ("&amp;(VLOOKUP(D63,1ere!$A$10:$D$108,4,FALSE))&amp;")")</f>
      </c>
      <c r="D63" s="105"/>
      <c r="E63" s="111" t="str">
        <f>IF(COUNTIF($D$8:D63,D63)&gt;1,"Doublon"," ")</f>
        <v> </v>
      </c>
      <c r="G63" s="107">
        <f>1ere!A64</f>
        <v>0</v>
      </c>
      <c r="H63" s="108"/>
      <c r="I63" s="109" t="str">
        <f t="shared" si="6"/>
        <v>Non attribué</v>
      </c>
      <c r="J63" s="100">
        <f>IF(1ere!B64=0,1,0)</f>
        <v>1</v>
      </c>
      <c r="K63" s="100">
        <f>IF(1ere!F64="X",0,5)</f>
        <v>5</v>
      </c>
      <c r="L63" s="100">
        <f t="shared" si="7"/>
        <v>6</v>
      </c>
      <c r="M63" s="100">
        <f t="shared" si="8"/>
        <v>0</v>
      </c>
      <c r="N63" s="100">
        <f t="shared" si="9"/>
        <v>50</v>
      </c>
      <c r="O63" s="100">
        <f t="shared" si="10"/>
        <v>56</v>
      </c>
      <c r="P63" s="100"/>
      <c r="Q63" s="100"/>
    </row>
    <row r="64" spans="1:17" ht="12.75">
      <c r="A64" s="103">
        <v>57</v>
      </c>
      <c r="B64" s="104">
        <f t="shared" si="11"/>
      </c>
      <c r="C64" s="104">
        <f>IF(ISBLANK(D64),"",(VLOOKUP(D64,1ere!$A$10:$D$108,3,FALSE))&amp;" ("&amp;(VLOOKUP(D64,1ere!$A$10:$D$108,4,FALSE))&amp;")")</f>
      </c>
      <c r="D64" s="105"/>
      <c r="E64" s="111" t="str">
        <f>IF(COUNTIF($D$8:D64,D64)&gt;1,"Doublon"," ")</f>
        <v> </v>
      </c>
      <c r="G64" s="107">
        <f>1ere!A65</f>
        <v>0</v>
      </c>
      <c r="H64" s="108"/>
      <c r="I64" s="109" t="str">
        <f t="shared" si="6"/>
        <v>Non attribué</v>
      </c>
      <c r="J64" s="100">
        <f>IF(1ere!B65=0,1,0)</f>
        <v>1</v>
      </c>
      <c r="K64" s="100">
        <f>IF(1ere!F65="X",0,5)</f>
        <v>5</v>
      </c>
      <c r="L64" s="100">
        <f t="shared" si="7"/>
        <v>6</v>
      </c>
      <c r="M64" s="100">
        <f t="shared" si="8"/>
        <v>0</v>
      </c>
      <c r="N64" s="100">
        <f t="shared" si="9"/>
        <v>50</v>
      </c>
      <c r="O64" s="100">
        <f t="shared" si="10"/>
        <v>56</v>
      </c>
      <c r="P64" s="100"/>
      <c r="Q64" s="100"/>
    </row>
    <row r="65" spans="1:17" ht="12.75">
      <c r="A65" s="103">
        <v>58</v>
      </c>
      <c r="B65" s="104">
        <f t="shared" si="11"/>
      </c>
      <c r="C65" s="104">
        <f>IF(ISBLANK(D65),"",(VLOOKUP(D65,1ere!$A$10:$D$108,3,FALSE))&amp;" ("&amp;(VLOOKUP(D65,1ere!$A$10:$D$108,4,FALSE))&amp;")")</f>
      </c>
      <c r="D65" s="105"/>
      <c r="E65" s="111" t="str">
        <f>IF(COUNTIF($D$8:D65,D65)&gt;1,"Doublon"," ")</f>
        <v> </v>
      </c>
      <c r="G65" s="107">
        <f>1ere!A66</f>
        <v>0</v>
      </c>
      <c r="H65" s="108"/>
      <c r="I65" s="109" t="str">
        <f t="shared" si="6"/>
        <v>Non attribué</v>
      </c>
      <c r="J65" s="100">
        <f>IF(1ere!B66=0,1,0)</f>
        <v>1</v>
      </c>
      <c r="K65" s="100">
        <f>IF(1ere!F66="X",0,5)</f>
        <v>5</v>
      </c>
      <c r="L65" s="100">
        <f t="shared" si="7"/>
        <v>6</v>
      </c>
      <c r="M65" s="100">
        <f t="shared" si="8"/>
        <v>0</v>
      </c>
      <c r="N65" s="100">
        <f t="shared" si="9"/>
        <v>50</v>
      </c>
      <c r="O65" s="100">
        <f t="shared" si="10"/>
        <v>56</v>
      </c>
      <c r="P65" s="100"/>
      <c r="Q65" s="100"/>
    </row>
    <row r="66" spans="1:17" ht="12.75">
      <c r="A66" s="103">
        <v>59</v>
      </c>
      <c r="B66" s="104">
        <f t="shared" si="11"/>
      </c>
      <c r="C66" s="104">
        <f>IF(ISBLANK(D66),"",(VLOOKUP(D66,1ere!$A$10:$D$108,3,FALSE))&amp;" ("&amp;(VLOOKUP(D66,1ere!$A$10:$D$108,4,FALSE))&amp;")")</f>
      </c>
      <c r="D66" s="105"/>
      <c r="E66" s="111" t="str">
        <f>IF(COUNTIF($D$8:D66,D66)&gt;1,"Doublon"," ")</f>
        <v> </v>
      </c>
      <c r="G66" s="107">
        <f>1ere!A67</f>
        <v>0</v>
      </c>
      <c r="H66" s="108"/>
      <c r="I66" s="109" t="str">
        <f t="shared" si="6"/>
        <v>Non attribué</v>
      </c>
      <c r="J66" s="100">
        <f>IF(1ere!B67=0,1,0)</f>
        <v>1</v>
      </c>
      <c r="K66" s="100">
        <f>IF(1ere!F67="X",0,5)</f>
        <v>5</v>
      </c>
      <c r="L66" s="100">
        <f t="shared" si="7"/>
        <v>6</v>
      </c>
      <c r="M66" s="100">
        <f t="shared" si="8"/>
        <v>0</v>
      </c>
      <c r="N66" s="100">
        <f t="shared" si="9"/>
        <v>50</v>
      </c>
      <c r="O66" s="100">
        <f t="shared" si="10"/>
        <v>56</v>
      </c>
      <c r="P66" s="100"/>
      <c r="Q66" s="100"/>
    </row>
    <row r="67" spans="1:17" ht="12.75">
      <c r="A67" s="103">
        <v>60</v>
      </c>
      <c r="B67" s="104">
        <f t="shared" si="11"/>
      </c>
      <c r="C67" s="104">
        <f>IF(ISBLANK(D67),"",(VLOOKUP(D67,1ere!$A$10:$D$108,3,FALSE))&amp;" ("&amp;(VLOOKUP(D67,1ere!$A$10:$D$108,4,FALSE))&amp;")")</f>
      </c>
      <c r="D67" s="105"/>
      <c r="E67" s="111" t="str">
        <f>IF(COUNTIF($D$8:D67,D67)&gt;1,"Doublon"," ")</f>
        <v> </v>
      </c>
      <c r="G67" s="107">
        <f>1ere!A68</f>
        <v>0</v>
      </c>
      <c r="H67" s="108"/>
      <c r="I67" s="109" t="str">
        <f t="shared" si="6"/>
        <v>Non attribué</v>
      </c>
      <c r="J67" s="100">
        <f>IF(1ere!B68=0,1,0)</f>
        <v>1</v>
      </c>
      <c r="K67" s="100">
        <f>IF(1ere!F68="X",0,5)</f>
        <v>5</v>
      </c>
      <c r="L67" s="100">
        <f t="shared" si="7"/>
        <v>6</v>
      </c>
      <c r="M67" s="100">
        <f t="shared" si="8"/>
        <v>0</v>
      </c>
      <c r="N67" s="100">
        <f t="shared" si="9"/>
        <v>50</v>
      </c>
      <c r="O67" s="100">
        <f t="shared" si="10"/>
        <v>56</v>
      </c>
      <c r="P67" s="100"/>
      <c r="Q67" s="100"/>
    </row>
    <row r="68" spans="1:17" ht="12.75">
      <c r="A68" s="103">
        <v>61</v>
      </c>
      <c r="B68" s="104">
        <f t="shared" si="11"/>
      </c>
      <c r="C68" s="104">
        <f>IF(ISBLANK(D68),"",(VLOOKUP(D68,1ere!$A$10:$D$108,3,FALSE))&amp;" ("&amp;(VLOOKUP(D68,1ere!$A$10:$D$108,4,FALSE))&amp;")")</f>
      </c>
      <c r="D68" s="105"/>
      <c r="E68" s="111" t="str">
        <f>IF(COUNTIF($D$8:D68,D68)&gt;1,"Doublon"," ")</f>
        <v> </v>
      </c>
      <c r="G68" s="107">
        <f>1ere!A69</f>
        <v>0</v>
      </c>
      <c r="H68" s="108"/>
      <c r="I68" s="109" t="str">
        <f t="shared" si="6"/>
        <v>Non attribué</v>
      </c>
      <c r="J68" s="100">
        <f>IF(1ere!B69=0,1,0)</f>
        <v>1</v>
      </c>
      <c r="K68" s="100">
        <f>IF(1ere!F69="X",0,5)</f>
        <v>5</v>
      </c>
      <c r="L68" s="100">
        <f t="shared" si="7"/>
        <v>6</v>
      </c>
      <c r="M68" s="100">
        <f t="shared" si="8"/>
        <v>0</v>
      </c>
      <c r="N68" s="100">
        <f t="shared" si="9"/>
        <v>50</v>
      </c>
      <c r="O68" s="100">
        <f t="shared" si="10"/>
        <v>56</v>
      </c>
      <c r="P68" s="100"/>
      <c r="Q68" s="100"/>
    </row>
    <row r="69" spans="1:17" ht="12.75">
      <c r="A69" s="103">
        <v>62</v>
      </c>
      <c r="B69" s="104">
        <f t="shared" si="11"/>
      </c>
      <c r="C69" s="104">
        <f>IF(ISBLANK(D69),"",(VLOOKUP(D69,1ere!$A$10:$D$108,3,FALSE))&amp;" ("&amp;(VLOOKUP(D69,1ere!$A$10:$D$108,4,FALSE))&amp;")")</f>
      </c>
      <c r="D69" s="105"/>
      <c r="E69" s="111" t="str">
        <f>IF(COUNTIF($D$8:D69,D69)&gt;1,"Doublon"," ")</f>
        <v> </v>
      </c>
      <c r="G69" s="107">
        <f>1ere!A70</f>
        <v>0</v>
      </c>
      <c r="H69" s="108"/>
      <c r="I69" s="109" t="str">
        <f t="shared" si="6"/>
        <v>Non attribué</v>
      </c>
      <c r="J69" s="100">
        <f>IF(1ere!B70=0,1,0)</f>
        <v>1</v>
      </c>
      <c r="K69" s="100">
        <f>IF(1ere!F70="X",0,5)</f>
        <v>5</v>
      </c>
      <c r="L69" s="100">
        <f t="shared" si="7"/>
        <v>6</v>
      </c>
      <c r="M69" s="100">
        <f t="shared" si="8"/>
        <v>0</v>
      </c>
      <c r="N69" s="100">
        <f t="shared" si="9"/>
        <v>50</v>
      </c>
      <c r="O69" s="100">
        <f t="shared" si="10"/>
        <v>56</v>
      </c>
      <c r="P69" s="100"/>
      <c r="Q69" s="100"/>
    </row>
    <row r="70" spans="1:17" ht="12.75">
      <c r="A70" s="103">
        <v>63</v>
      </c>
      <c r="B70" s="104">
        <f t="shared" si="11"/>
      </c>
      <c r="C70" s="104">
        <f>IF(ISBLANK(D70),"",(VLOOKUP(D70,1ere!$A$10:$D$108,3,FALSE))&amp;" ("&amp;(VLOOKUP(D70,1ere!$A$10:$D$108,4,FALSE))&amp;")")</f>
      </c>
      <c r="D70" s="105"/>
      <c r="E70" s="111" t="str">
        <f>IF(COUNTIF($D$8:D70,D70)&gt;1,"Doublon"," ")</f>
        <v> </v>
      </c>
      <c r="G70" s="107">
        <f>1ere!A71</f>
        <v>0</v>
      </c>
      <c r="H70" s="108"/>
      <c r="I70" s="109" t="str">
        <f t="shared" si="6"/>
        <v>Non attribué</v>
      </c>
      <c r="J70" s="100">
        <f>IF(1ere!B71=0,1,0)</f>
        <v>1</v>
      </c>
      <c r="K70" s="100">
        <f>IF(1ere!F71="X",0,5)</f>
        <v>5</v>
      </c>
      <c r="L70" s="100">
        <f t="shared" si="7"/>
        <v>6</v>
      </c>
      <c r="M70" s="100">
        <f t="shared" si="8"/>
        <v>0</v>
      </c>
      <c r="N70" s="100">
        <f t="shared" si="9"/>
        <v>50</v>
      </c>
      <c r="O70" s="100">
        <f t="shared" si="10"/>
        <v>56</v>
      </c>
      <c r="P70" s="100"/>
      <c r="Q70" s="100"/>
    </row>
    <row r="71" spans="1:17" ht="12.75">
      <c r="A71" s="103">
        <v>64</v>
      </c>
      <c r="B71" s="104">
        <f t="shared" si="11"/>
      </c>
      <c r="C71" s="104">
        <f>IF(ISBLANK(D71),"",(VLOOKUP(D71,1ere!$A$10:$D$108,3,FALSE))&amp;" ("&amp;(VLOOKUP(D71,1ere!$A$10:$D$108,4,FALSE))&amp;")")</f>
      </c>
      <c r="D71" s="105"/>
      <c r="E71" s="111" t="str">
        <f>IF(COUNTIF($D$8:D71,D71)&gt;1,"Doublon"," ")</f>
        <v> </v>
      </c>
      <c r="G71" s="107">
        <f>1ere!A72</f>
        <v>0</v>
      </c>
      <c r="H71" s="108"/>
      <c r="I71" s="109" t="str">
        <f t="shared" si="6"/>
        <v>Non attribué</v>
      </c>
      <c r="J71" s="100">
        <f>IF(1ere!B72=0,1,0)</f>
        <v>1</v>
      </c>
      <c r="K71" s="100">
        <f>IF(1ere!F72="X",0,5)</f>
        <v>5</v>
      </c>
      <c r="L71" s="100">
        <f t="shared" si="7"/>
        <v>6</v>
      </c>
      <c r="M71" s="100">
        <f t="shared" si="8"/>
        <v>0</v>
      </c>
      <c r="N71" s="100">
        <f t="shared" si="9"/>
        <v>50</v>
      </c>
      <c r="O71" s="100">
        <f t="shared" si="10"/>
        <v>56</v>
      </c>
      <c r="P71" s="100"/>
      <c r="Q71" s="100"/>
    </row>
    <row r="72" spans="1:17" ht="12.75">
      <c r="A72" s="103">
        <v>65</v>
      </c>
      <c r="B72" s="104">
        <f t="shared" si="11"/>
      </c>
      <c r="C72" s="104">
        <f>IF(ISBLANK(D72),"",(VLOOKUP(D72,1ere!$A$10:$D$108,3,FALSE))&amp;" ("&amp;(VLOOKUP(D72,1ere!$A$10:$D$108,4,FALSE))&amp;")")</f>
      </c>
      <c r="D72" s="105"/>
      <c r="E72" s="111" t="str">
        <f>IF(COUNTIF($D$8:D72,D72)&gt;1,"Doublon"," ")</f>
        <v> </v>
      </c>
      <c r="G72" s="107">
        <f>1ere!A73</f>
        <v>0</v>
      </c>
      <c r="H72" s="108"/>
      <c r="I72" s="109" t="str">
        <f aca="true" t="shared" si="12" ref="I72:I107">VLOOKUP($O$8:$O$107,$Q$8:$R$16,2,FALSE)</f>
        <v>Non attribué</v>
      </c>
      <c r="J72" s="100">
        <f>IF(1ere!B73=0,1,0)</f>
        <v>1</v>
      </c>
      <c r="K72" s="100">
        <f>IF(1ere!F73="X",0,5)</f>
        <v>5</v>
      </c>
      <c r="L72" s="100">
        <f aca="true" t="shared" si="13" ref="L72:L103">J72+K72</f>
        <v>6</v>
      </c>
      <c r="M72" s="100">
        <f aca="true" t="shared" si="14" ref="M72:M107">IF(SUM(J72:K72)=0,10,0)</f>
        <v>0</v>
      </c>
      <c r="N72" s="100">
        <f aca="true" t="shared" si="15" ref="N72:N103">IF(M72=10,COUNTIF($D$8:$D$107,G72),50)</f>
        <v>50</v>
      </c>
      <c r="O72" s="100">
        <f aca="true" t="shared" si="16" ref="O72:O103">L72+M72+N72</f>
        <v>56</v>
      </c>
      <c r="P72" s="100"/>
      <c r="Q72" s="100"/>
    </row>
    <row r="73" spans="1:17" ht="12.75">
      <c r="A73" s="103">
        <v>66</v>
      </c>
      <c r="B73" s="104">
        <f t="shared" si="11"/>
      </c>
      <c r="C73" s="104">
        <f>IF(ISBLANK(D73),"",(VLOOKUP(D73,1ere!$A$10:$D$108,3,FALSE))&amp;" ("&amp;(VLOOKUP(D73,1ere!$A$10:$D$108,4,FALSE))&amp;")")</f>
      </c>
      <c r="D73" s="105"/>
      <c r="E73" s="111" t="str">
        <f>IF(COUNTIF($D$8:D73,D73)&gt;1,"Doublon"," ")</f>
        <v> </v>
      </c>
      <c r="G73" s="107">
        <f>1ere!A74</f>
        <v>0</v>
      </c>
      <c r="H73" s="108"/>
      <c r="I73" s="109" t="str">
        <f t="shared" si="12"/>
        <v>Non attribué</v>
      </c>
      <c r="J73" s="100">
        <f>IF(1ere!B74=0,1,0)</f>
        <v>1</v>
      </c>
      <c r="K73" s="100">
        <f>IF(1ere!F74="X",0,5)</f>
        <v>5</v>
      </c>
      <c r="L73" s="100">
        <f t="shared" si="13"/>
        <v>6</v>
      </c>
      <c r="M73" s="100">
        <f t="shared" si="14"/>
        <v>0</v>
      </c>
      <c r="N73" s="100">
        <f t="shared" si="15"/>
        <v>50</v>
      </c>
      <c r="O73" s="100">
        <f t="shared" si="16"/>
        <v>56</v>
      </c>
      <c r="P73" s="100"/>
      <c r="Q73" s="100"/>
    </row>
    <row r="74" spans="1:17" ht="12.75">
      <c r="A74" s="103">
        <v>67</v>
      </c>
      <c r="B74" s="104">
        <f t="shared" si="11"/>
      </c>
      <c r="C74" s="104">
        <f>IF(ISBLANK(D74),"",(VLOOKUP(D74,1ere!$A$10:$D$108,3,FALSE))&amp;" ("&amp;(VLOOKUP(D74,1ere!$A$10:$D$108,4,FALSE))&amp;")")</f>
      </c>
      <c r="D74" s="105"/>
      <c r="E74" s="111" t="str">
        <f>IF(COUNTIF($D$8:D74,D74)&gt;1,"Doublon"," ")</f>
        <v> </v>
      </c>
      <c r="G74" s="107">
        <f>1ere!A75</f>
        <v>0</v>
      </c>
      <c r="H74" s="108"/>
      <c r="I74" s="109" t="str">
        <f t="shared" si="12"/>
        <v>Non attribué</v>
      </c>
      <c r="J74" s="100">
        <f>IF(1ere!B75=0,1,0)</f>
        <v>1</v>
      </c>
      <c r="K74" s="100">
        <f>IF(1ere!F75="X",0,5)</f>
        <v>5</v>
      </c>
      <c r="L74" s="100">
        <f t="shared" si="13"/>
        <v>6</v>
      </c>
      <c r="M74" s="100">
        <f t="shared" si="14"/>
        <v>0</v>
      </c>
      <c r="N74" s="100">
        <f t="shared" si="15"/>
        <v>50</v>
      </c>
      <c r="O74" s="100">
        <f t="shared" si="16"/>
        <v>56</v>
      </c>
      <c r="P74" s="100"/>
      <c r="Q74" s="100"/>
    </row>
    <row r="75" spans="1:17" ht="12.75">
      <c r="A75" s="103">
        <v>68</v>
      </c>
      <c r="B75" s="104">
        <f t="shared" si="11"/>
      </c>
      <c r="C75" s="104">
        <f>IF(ISBLANK(D75),"",(VLOOKUP(D75,1ere!$A$10:$D$108,3,FALSE))&amp;" ("&amp;(VLOOKUP(D75,1ere!$A$10:$D$108,4,FALSE))&amp;")")</f>
      </c>
      <c r="D75" s="105"/>
      <c r="E75" s="111" t="str">
        <f>IF(COUNTIF($D$8:D75,D75)&gt;1,"Doublon"," ")</f>
        <v> </v>
      </c>
      <c r="G75" s="107">
        <f>1ere!A76</f>
        <v>0</v>
      </c>
      <c r="H75" s="108"/>
      <c r="I75" s="109" t="str">
        <f t="shared" si="12"/>
        <v>Non attribué</v>
      </c>
      <c r="J75" s="100">
        <f>IF(1ere!B76=0,1,0)</f>
        <v>1</v>
      </c>
      <c r="K75" s="100">
        <f>IF(1ere!F76="X",0,5)</f>
        <v>5</v>
      </c>
      <c r="L75" s="100">
        <f t="shared" si="13"/>
        <v>6</v>
      </c>
      <c r="M75" s="100">
        <f t="shared" si="14"/>
        <v>0</v>
      </c>
      <c r="N75" s="100">
        <f t="shared" si="15"/>
        <v>50</v>
      </c>
      <c r="O75" s="100">
        <f t="shared" si="16"/>
        <v>56</v>
      </c>
      <c r="P75" s="100"/>
      <c r="Q75" s="100"/>
    </row>
    <row r="76" spans="1:17" ht="12.75">
      <c r="A76" s="103">
        <v>69</v>
      </c>
      <c r="B76" s="104">
        <f t="shared" si="11"/>
      </c>
      <c r="C76" s="104">
        <f>IF(ISBLANK(D76),"",(VLOOKUP(D76,1ere!$A$10:$D$108,3,FALSE))&amp;" ("&amp;(VLOOKUP(D76,1ere!$A$10:$D$108,4,FALSE))&amp;")")</f>
      </c>
      <c r="D76" s="105"/>
      <c r="E76" s="111" t="str">
        <f>IF(COUNTIF($D$8:D76,D76)&gt;1,"Doublon"," ")</f>
        <v> </v>
      </c>
      <c r="G76" s="107">
        <f>1ere!A77</f>
        <v>0</v>
      </c>
      <c r="H76" s="108"/>
      <c r="I76" s="109" t="str">
        <f t="shared" si="12"/>
        <v>Non attribué</v>
      </c>
      <c r="J76" s="100">
        <f>IF(1ere!B77=0,1,0)</f>
        <v>1</v>
      </c>
      <c r="K76" s="100">
        <f>IF(1ere!F77="X",0,5)</f>
        <v>5</v>
      </c>
      <c r="L76" s="100">
        <f t="shared" si="13"/>
        <v>6</v>
      </c>
      <c r="M76" s="100">
        <f t="shared" si="14"/>
        <v>0</v>
      </c>
      <c r="N76" s="100">
        <f t="shared" si="15"/>
        <v>50</v>
      </c>
      <c r="O76" s="100">
        <f t="shared" si="16"/>
        <v>56</v>
      </c>
      <c r="P76" s="100"/>
      <c r="Q76" s="100"/>
    </row>
    <row r="77" spans="1:17" ht="12.75">
      <c r="A77" s="103">
        <v>70</v>
      </c>
      <c r="B77" s="104">
        <f t="shared" si="11"/>
      </c>
      <c r="C77" s="104">
        <f>IF(ISBLANK(D77),"",(VLOOKUP(D77,1ere!$A$10:$D$108,3,FALSE))&amp;" ("&amp;(VLOOKUP(D77,1ere!$A$10:$D$108,4,FALSE))&amp;")")</f>
      </c>
      <c r="D77" s="105"/>
      <c r="E77" s="111" t="str">
        <f>IF(COUNTIF($D$8:D77,D77)&gt;1,"Doublon"," ")</f>
        <v> </v>
      </c>
      <c r="G77" s="107">
        <f>1ere!A78</f>
        <v>0</v>
      </c>
      <c r="H77" s="108"/>
      <c r="I77" s="109" t="str">
        <f t="shared" si="12"/>
        <v>Non attribué</v>
      </c>
      <c r="J77" s="100">
        <f>IF(1ere!B78=0,1,0)</f>
        <v>1</v>
      </c>
      <c r="K77" s="100">
        <f>IF(1ere!F78="X",0,5)</f>
        <v>5</v>
      </c>
      <c r="L77" s="100">
        <f t="shared" si="13"/>
        <v>6</v>
      </c>
      <c r="M77" s="100">
        <f t="shared" si="14"/>
        <v>0</v>
      </c>
      <c r="N77" s="100">
        <f t="shared" si="15"/>
        <v>50</v>
      </c>
      <c r="O77" s="100">
        <f t="shared" si="16"/>
        <v>56</v>
      </c>
      <c r="P77" s="100"/>
      <c r="Q77" s="100"/>
    </row>
    <row r="78" spans="1:17" ht="12.75">
      <c r="A78" s="103">
        <v>71</v>
      </c>
      <c r="B78" s="104">
        <f t="shared" si="11"/>
      </c>
      <c r="C78" s="104">
        <f>IF(ISBLANK(D78),"",(VLOOKUP(D78,1ere!$A$10:$D$108,3,FALSE))&amp;" ("&amp;(VLOOKUP(D78,1ere!$A$10:$D$108,4,FALSE))&amp;")")</f>
      </c>
      <c r="D78" s="105"/>
      <c r="E78" s="111" t="str">
        <f>IF(COUNTIF($D$8:D78,D78)&gt;1,"Doublon"," ")</f>
        <v> </v>
      </c>
      <c r="G78" s="107">
        <f>1ere!A79</f>
        <v>0</v>
      </c>
      <c r="H78" s="108"/>
      <c r="I78" s="109" t="str">
        <f t="shared" si="12"/>
        <v>Non attribué</v>
      </c>
      <c r="J78" s="100">
        <f>IF(1ere!B79=0,1,0)</f>
        <v>1</v>
      </c>
      <c r="K78" s="100">
        <f>IF(1ere!F79="X",0,5)</f>
        <v>5</v>
      </c>
      <c r="L78" s="100">
        <f t="shared" si="13"/>
        <v>6</v>
      </c>
      <c r="M78" s="100">
        <f t="shared" si="14"/>
        <v>0</v>
      </c>
      <c r="N78" s="100">
        <f t="shared" si="15"/>
        <v>50</v>
      </c>
      <c r="O78" s="100">
        <f t="shared" si="16"/>
        <v>56</v>
      </c>
      <c r="P78" s="100"/>
      <c r="Q78" s="100"/>
    </row>
    <row r="79" spans="1:17" ht="12.75">
      <c r="A79" s="103">
        <v>72</v>
      </c>
      <c r="B79" s="104">
        <f t="shared" si="11"/>
      </c>
      <c r="C79" s="104">
        <f>IF(ISBLANK(D79),"",(VLOOKUP(D79,1ere!$A$10:$D$108,3,FALSE))&amp;" ("&amp;(VLOOKUP(D79,1ere!$A$10:$D$108,4,FALSE))&amp;")")</f>
      </c>
      <c r="D79" s="105"/>
      <c r="E79" s="111" t="str">
        <f>IF(COUNTIF($D$8:D79,D79)&gt;1,"Doublon"," ")</f>
        <v> </v>
      </c>
      <c r="G79" s="107">
        <f>1ere!A80</f>
        <v>0</v>
      </c>
      <c r="H79" s="108"/>
      <c r="I79" s="109" t="str">
        <f t="shared" si="12"/>
        <v>Non attribué</v>
      </c>
      <c r="J79" s="100">
        <f>IF(1ere!B80=0,1,0)</f>
        <v>1</v>
      </c>
      <c r="K79" s="100">
        <f>IF(1ere!F80="X",0,5)</f>
        <v>5</v>
      </c>
      <c r="L79" s="100">
        <f t="shared" si="13"/>
        <v>6</v>
      </c>
      <c r="M79" s="100">
        <f t="shared" si="14"/>
        <v>0</v>
      </c>
      <c r="N79" s="100">
        <f t="shared" si="15"/>
        <v>50</v>
      </c>
      <c r="O79" s="100">
        <f t="shared" si="16"/>
        <v>56</v>
      </c>
      <c r="P79" s="100"/>
      <c r="Q79" s="100"/>
    </row>
    <row r="80" spans="1:17" ht="12.75">
      <c r="A80" s="103">
        <v>73</v>
      </c>
      <c r="B80" s="104">
        <f t="shared" si="11"/>
      </c>
      <c r="C80" s="104">
        <f>IF(ISBLANK(D80),"",(VLOOKUP(D80,1ere!$A$10:$D$108,3,FALSE))&amp;" ("&amp;(VLOOKUP(D80,1ere!$A$10:$D$108,4,FALSE))&amp;")")</f>
      </c>
      <c r="D80" s="105"/>
      <c r="E80" s="111" t="str">
        <f>IF(COUNTIF($D$8:D80,D80)&gt;1,"Doublon"," ")</f>
        <v> </v>
      </c>
      <c r="G80" s="107">
        <f>1ere!A81</f>
        <v>0</v>
      </c>
      <c r="H80" s="108"/>
      <c r="I80" s="109" t="str">
        <f t="shared" si="12"/>
        <v>Non attribué</v>
      </c>
      <c r="J80" s="100">
        <f>IF(1ere!B81=0,1,0)</f>
        <v>1</v>
      </c>
      <c r="K80" s="100">
        <f>IF(1ere!F81="X",0,5)</f>
        <v>5</v>
      </c>
      <c r="L80" s="100">
        <f t="shared" si="13"/>
        <v>6</v>
      </c>
      <c r="M80" s="100">
        <f t="shared" si="14"/>
        <v>0</v>
      </c>
      <c r="N80" s="100">
        <f t="shared" si="15"/>
        <v>50</v>
      </c>
      <c r="O80" s="100">
        <f t="shared" si="16"/>
        <v>56</v>
      </c>
      <c r="P80" s="100"/>
      <c r="Q80" s="100"/>
    </row>
    <row r="81" spans="1:17" ht="12.75">
      <c r="A81" s="103">
        <v>74</v>
      </c>
      <c r="B81" s="104">
        <f t="shared" si="11"/>
      </c>
      <c r="C81" s="104">
        <f>IF(ISBLANK(D81),"",(VLOOKUP(D81,1ere!$A$10:$D$108,3,FALSE))&amp;" ("&amp;(VLOOKUP(D81,1ere!$A$10:$D$108,4,FALSE))&amp;")")</f>
      </c>
      <c r="D81" s="105"/>
      <c r="E81" s="111" t="str">
        <f>IF(COUNTIF($D$8:D81,D81)&gt;1,"Doublon"," ")</f>
        <v> </v>
      </c>
      <c r="G81" s="107">
        <f>1ere!A82</f>
        <v>0</v>
      </c>
      <c r="H81" s="108"/>
      <c r="I81" s="109" t="str">
        <f t="shared" si="12"/>
        <v>Non attribué</v>
      </c>
      <c r="J81" s="100">
        <f>IF(1ere!B82=0,1,0)</f>
        <v>1</v>
      </c>
      <c r="K81" s="100">
        <f>IF(1ere!F82="X",0,5)</f>
        <v>5</v>
      </c>
      <c r="L81" s="100">
        <f t="shared" si="13"/>
        <v>6</v>
      </c>
      <c r="M81" s="100">
        <f t="shared" si="14"/>
        <v>0</v>
      </c>
      <c r="N81" s="100">
        <f t="shared" si="15"/>
        <v>50</v>
      </c>
      <c r="O81" s="100">
        <f t="shared" si="16"/>
        <v>56</v>
      </c>
      <c r="P81" s="100"/>
      <c r="Q81" s="100"/>
    </row>
    <row r="82" spans="1:17" ht="12.75">
      <c r="A82" s="103">
        <v>75</v>
      </c>
      <c r="B82" s="104">
        <f t="shared" si="11"/>
      </c>
      <c r="C82" s="104">
        <f>IF(ISBLANK(D82),"",(VLOOKUP(D82,1ere!$A$10:$D$108,3,FALSE))&amp;" ("&amp;(VLOOKUP(D82,1ere!$A$10:$D$108,4,FALSE))&amp;")")</f>
      </c>
      <c r="D82" s="105"/>
      <c r="E82" s="111" t="str">
        <f>IF(COUNTIF($D$8:D82,D82)&gt;1,"Doublon"," ")</f>
        <v> </v>
      </c>
      <c r="G82" s="107">
        <f>1ere!A83</f>
        <v>0</v>
      </c>
      <c r="H82" s="108"/>
      <c r="I82" s="109" t="str">
        <f t="shared" si="12"/>
        <v>Non attribué</v>
      </c>
      <c r="J82" s="100">
        <f>IF(1ere!B83=0,1,0)</f>
        <v>1</v>
      </c>
      <c r="K82" s="100">
        <f>IF(1ere!F83="X",0,5)</f>
        <v>5</v>
      </c>
      <c r="L82" s="100">
        <f t="shared" si="13"/>
        <v>6</v>
      </c>
      <c r="M82" s="100">
        <f t="shared" si="14"/>
        <v>0</v>
      </c>
      <c r="N82" s="100">
        <f t="shared" si="15"/>
        <v>50</v>
      </c>
      <c r="O82" s="100">
        <f t="shared" si="16"/>
        <v>56</v>
      </c>
      <c r="P82" s="100"/>
      <c r="Q82" s="100"/>
    </row>
    <row r="83" spans="1:17" ht="12.75">
      <c r="A83" s="103">
        <v>76</v>
      </c>
      <c r="B83" s="104">
        <f t="shared" si="11"/>
      </c>
      <c r="C83" s="104">
        <f>IF(ISBLANK(D83),"",(VLOOKUP(D83,1ere!$A$10:$D$108,3,FALSE))&amp;" ("&amp;(VLOOKUP(D83,1ere!$A$10:$D$108,4,FALSE))&amp;")")</f>
      </c>
      <c r="D83" s="105"/>
      <c r="E83" s="111" t="str">
        <f>IF(COUNTIF($D$8:D83,D83)&gt;1,"Doublon"," ")</f>
        <v> </v>
      </c>
      <c r="G83" s="107">
        <f>1ere!A84</f>
        <v>0</v>
      </c>
      <c r="H83" s="108"/>
      <c r="I83" s="109" t="str">
        <f t="shared" si="12"/>
        <v>Non attribué</v>
      </c>
      <c r="J83" s="100">
        <f>IF(1ere!B84=0,1,0)</f>
        <v>1</v>
      </c>
      <c r="K83" s="100">
        <f>IF(1ere!F84="X",0,5)</f>
        <v>5</v>
      </c>
      <c r="L83" s="100">
        <f t="shared" si="13"/>
        <v>6</v>
      </c>
      <c r="M83" s="100">
        <f t="shared" si="14"/>
        <v>0</v>
      </c>
      <c r="N83" s="100">
        <f t="shared" si="15"/>
        <v>50</v>
      </c>
      <c r="O83" s="100">
        <f t="shared" si="16"/>
        <v>56</v>
      </c>
      <c r="P83" s="100"/>
      <c r="Q83" s="100"/>
    </row>
    <row r="84" spans="1:17" ht="12.75">
      <c r="A84" s="103">
        <v>77</v>
      </c>
      <c r="B84" s="104">
        <f t="shared" si="11"/>
      </c>
      <c r="C84" s="104">
        <f>IF(ISBLANK(D84),"",(VLOOKUP(D84,1ere!$A$10:$D$108,3,FALSE))&amp;" ("&amp;(VLOOKUP(D84,1ere!$A$10:$D$108,4,FALSE))&amp;")")</f>
      </c>
      <c r="D84" s="105"/>
      <c r="E84" s="111" t="str">
        <f>IF(COUNTIF($D$8:D84,D84)&gt;1,"Doublon"," ")</f>
        <v> </v>
      </c>
      <c r="G84" s="107">
        <f>1ere!A85</f>
        <v>0</v>
      </c>
      <c r="H84" s="108"/>
      <c r="I84" s="109" t="str">
        <f t="shared" si="12"/>
        <v>Non attribué</v>
      </c>
      <c r="J84" s="100">
        <f>IF(1ere!B85=0,1,0)</f>
        <v>1</v>
      </c>
      <c r="K84" s="100">
        <f>IF(1ere!F85="X",0,5)</f>
        <v>5</v>
      </c>
      <c r="L84" s="100">
        <f t="shared" si="13"/>
        <v>6</v>
      </c>
      <c r="M84" s="100">
        <f t="shared" si="14"/>
        <v>0</v>
      </c>
      <c r="N84" s="100">
        <f t="shared" si="15"/>
        <v>50</v>
      </c>
      <c r="O84" s="100">
        <f t="shared" si="16"/>
        <v>56</v>
      </c>
      <c r="P84" s="100"/>
      <c r="Q84" s="100"/>
    </row>
    <row r="85" spans="1:17" ht="12.75">
      <c r="A85" s="103">
        <v>78</v>
      </c>
      <c r="B85" s="104">
        <f t="shared" si="11"/>
      </c>
      <c r="C85" s="104">
        <f>IF(ISBLANK(D85),"",(VLOOKUP(D85,1ere!$A$10:$D$108,3,FALSE))&amp;" ("&amp;(VLOOKUP(D85,1ere!$A$10:$D$108,4,FALSE))&amp;")")</f>
      </c>
      <c r="D85" s="105"/>
      <c r="E85" s="111" t="str">
        <f>IF(COUNTIF($D$8:D85,D85)&gt;1,"Doublon"," ")</f>
        <v> </v>
      </c>
      <c r="G85" s="107">
        <f>1ere!A86</f>
        <v>0</v>
      </c>
      <c r="H85" s="108"/>
      <c r="I85" s="109" t="str">
        <f t="shared" si="12"/>
        <v>Non attribué</v>
      </c>
      <c r="J85" s="100">
        <f>IF(1ere!B86=0,1,0)</f>
        <v>1</v>
      </c>
      <c r="K85" s="100">
        <f>IF(1ere!F86="X",0,5)</f>
        <v>5</v>
      </c>
      <c r="L85" s="100">
        <f t="shared" si="13"/>
        <v>6</v>
      </c>
      <c r="M85" s="100">
        <f t="shared" si="14"/>
        <v>0</v>
      </c>
      <c r="N85" s="100">
        <f t="shared" si="15"/>
        <v>50</v>
      </c>
      <c r="O85" s="100">
        <f t="shared" si="16"/>
        <v>56</v>
      </c>
      <c r="P85" s="100"/>
      <c r="Q85" s="100"/>
    </row>
    <row r="86" spans="1:17" ht="12.75">
      <c r="A86" s="103">
        <v>79</v>
      </c>
      <c r="B86" s="104">
        <f t="shared" si="11"/>
      </c>
      <c r="C86" s="104">
        <f>IF(ISBLANK(D86),"",(VLOOKUP(D86,1ere!$A$10:$D$108,3,FALSE))&amp;" ("&amp;(VLOOKUP(D86,1ere!$A$10:$D$108,4,FALSE))&amp;")")</f>
      </c>
      <c r="D86" s="105"/>
      <c r="E86" s="111" t="str">
        <f>IF(COUNTIF($D$8:D86,D86)&gt;1,"Doublon"," ")</f>
        <v> </v>
      </c>
      <c r="G86" s="107">
        <f>1ere!A87</f>
        <v>0</v>
      </c>
      <c r="H86" s="108"/>
      <c r="I86" s="109" t="str">
        <f t="shared" si="12"/>
        <v>Non attribué</v>
      </c>
      <c r="J86" s="100">
        <f>IF(1ere!B87=0,1,0)</f>
        <v>1</v>
      </c>
      <c r="K86" s="100">
        <f>IF(1ere!F87="X",0,5)</f>
        <v>5</v>
      </c>
      <c r="L86" s="100">
        <f t="shared" si="13"/>
        <v>6</v>
      </c>
      <c r="M86" s="100">
        <f t="shared" si="14"/>
        <v>0</v>
      </c>
      <c r="N86" s="100">
        <f t="shared" si="15"/>
        <v>50</v>
      </c>
      <c r="O86" s="100">
        <f t="shared" si="16"/>
        <v>56</v>
      </c>
      <c r="P86" s="100"/>
      <c r="Q86" s="100"/>
    </row>
    <row r="87" spans="1:17" ht="12.75">
      <c r="A87" s="103">
        <v>80</v>
      </c>
      <c r="B87" s="104">
        <f t="shared" si="11"/>
      </c>
      <c r="C87" s="104">
        <f>IF(ISBLANK(D87),"",(VLOOKUP(D87,1ere!$A$10:$D$108,3,FALSE))&amp;" ("&amp;(VLOOKUP(D87,1ere!$A$10:$D$108,4,FALSE))&amp;")")</f>
      </c>
      <c r="D87" s="105"/>
      <c r="E87" s="111" t="str">
        <f>IF(COUNTIF($D$8:D87,D87)&gt;1,"Doublon"," ")</f>
        <v> </v>
      </c>
      <c r="G87" s="107">
        <f>1ere!A88</f>
        <v>0</v>
      </c>
      <c r="H87" s="108"/>
      <c r="I87" s="109" t="str">
        <f t="shared" si="12"/>
        <v>Non attribué</v>
      </c>
      <c r="J87" s="100">
        <f>IF(1ere!B88=0,1,0)</f>
        <v>1</v>
      </c>
      <c r="K87" s="100">
        <f>IF(1ere!F88="X",0,5)</f>
        <v>5</v>
      </c>
      <c r="L87" s="100">
        <f t="shared" si="13"/>
        <v>6</v>
      </c>
      <c r="M87" s="100">
        <f t="shared" si="14"/>
        <v>0</v>
      </c>
      <c r="N87" s="100">
        <f t="shared" si="15"/>
        <v>50</v>
      </c>
      <c r="O87" s="100">
        <f t="shared" si="16"/>
        <v>56</v>
      </c>
      <c r="P87" s="100"/>
      <c r="Q87" s="100"/>
    </row>
    <row r="88" spans="1:17" ht="12.75">
      <c r="A88" s="103">
        <v>81</v>
      </c>
      <c r="B88" s="104">
        <f aca="true" t="shared" si="17" ref="B88:B107">IF(ISBLANK(D88),"",VLOOKUP(D88,Resultats_1ere_7,2,FALSE))</f>
      </c>
      <c r="C88" s="104">
        <f>IF(ISBLANK(D88),"",(VLOOKUP(D88,1ere!$A$10:$D$108,3,FALSE))&amp;" ("&amp;(VLOOKUP(D88,1ere!$A$10:$D$108,4,FALSE))&amp;")")</f>
      </c>
      <c r="D88" s="105"/>
      <c r="E88" s="111" t="str">
        <f>IF(COUNTIF($D$8:D88,D88)&gt;1,"Doublon"," ")</f>
        <v> </v>
      </c>
      <c r="G88" s="107">
        <f>1ere!A89</f>
        <v>0</v>
      </c>
      <c r="H88" s="108"/>
      <c r="I88" s="109" t="str">
        <f t="shared" si="12"/>
        <v>Non attribué</v>
      </c>
      <c r="J88" s="100">
        <f>IF(1ere!B89=0,1,0)</f>
        <v>1</v>
      </c>
      <c r="K88" s="100">
        <f>IF(1ere!F89="X",0,5)</f>
        <v>5</v>
      </c>
      <c r="L88" s="100">
        <f t="shared" si="13"/>
        <v>6</v>
      </c>
      <c r="M88" s="100">
        <f t="shared" si="14"/>
        <v>0</v>
      </c>
      <c r="N88" s="100">
        <f t="shared" si="15"/>
        <v>50</v>
      </c>
      <c r="O88" s="100">
        <f t="shared" si="16"/>
        <v>56</v>
      </c>
      <c r="P88" s="100"/>
      <c r="Q88" s="100"/>
    </row>
    <row r="89" spans="1:17" ht="12.75">
      <c r="A89" s="103">
        <v>82</v>
      </c>
      <c r="B89" s="104">
        <f t="shared" si="17"/>
      </c>
      <c r="C89" s="104">
        <f>IF(ISBLANK(D89),"",(VLOOKUP(D89,1ere!$A$10:$D$108,3,FALSE))&amp;" ("&amp;(VLOOKUP(D89,1ere!$A$10:$D$108,4,FALSE))&amp;")")</f>
      </c>
      <c r="D89" s="105"/>
      <c r="E89" s="111" t="str">
        <f>IF(COUNTIF($D$8:D89,D89)&gt;1,"Doublon"," ")</f>
        <v> </v>
      </c>
      <c r="G89" s="107">
        <f>1ere!A90</f>
        <v>0</v>
      </c>
      <c r="H89" s="108"/>
      <c r="I89" s="109" t="str">
        <f t="shared" si="12"/>
        <v>Non attribué</v>
      </c>
      <c r="J89" s="100">
        <f>IF(1ere!B90=0,1,0)</f>
        <v>1</v>
      </c>
      <c r="K89" s="100">
        <f>IF(1ere!F90="X",0,5)</f>
        <v>5</v>
      </c>
      <c r="L89" s="100">
        <f t="shared" si="13"/>
        <v>6</v>
      </c>
      <c r="M89" s="100">
        <f t="shared" si="14"/>
        <v>0</v>
      </c>
      <c r="N89" s="100">
        <f t="shared" si="15"/>
        <v>50</v>
      </c>
      <c r="O89" s="100">
        <f t="shared" si="16"/>
        <v>56</v>
      </c>
      <c r="P89" s="100"/>
      <c r="Q89" s="100"/>
    </row>
    <row r="90" spans="1:17" ht="12.75">
      <c r="A90" s="103">
        <v>83</v>
      </c>
      <c r="B90" s="104">
        <f t="shared" si="17"/>
      </c>
      <c r="C90" s="104">
        <f>IF(ISBLANK(D90),"",(VLOOKUP(D90,1ere!$A$10:$D$108,3,FALSE))&amp;" ("&amp;(VLOOKUP(D90,1ere!$A$10:$D$108,4,FALSE))&amp;")")</f>
      </c>
      <c r="D90" s="105"/>
      <c r="E90" s="111" t="str">
        <f>IF(COUNTIF($D$8:D90,D90)&gt;1,"Doublon"," ")</f>
        <v> </v>
      </c>
      <c r="G90" s="107">
        <f>1ere!A91</f>
        <v>0</v>
      </c>
      <c r="H90" s="108"/>
      <c r="I90" s="109" t="str">
        <f t="shared" si="12"/>
        <v>Non attribué</v>
      </c>
      <c r="J90" s="100">
        <f>IF(1ere!B91=0,1,0)</f>
        <v>1</v>
      </c>
      <c r="K90" s="100">
        <f>IF(1ere!F91="X",0,5)</f>
        <v>5</v>
      </c>
      <c r="L90" s="100">
        <f t="shared" si="13"/>
        <v>6</v>
      </c>
      <c r="M90" s="100">
        <f t="shared" si="14"/>
        <v>0</v>
      </c>
      <c r="N90" s="100">
        <f t="shared" si="15"/>
        <v>50</v>
      </c>
      <c r="O90" s="100">
        <f t="shared" si="16"/>
        <v>56</v>
      </c>
      <c r="P90" s="100"/>
      <c r="Q90" s="100"/>
    </row>
    <row r="91" spans="1:17" ht="12.75">
      <c r="A91" s="103">
        <v>84</v>
      </c>
      <c r="B91" s="104">
        <f t="shared" si="17"/>
      </c>
      <c r="C91" s="104">
        <f>IF(ISBLANK(D91),"",(VLOOKUP(D91,1ere!$A$10:$D$108,3,FALSE))&amp;" ("&amp;(VLOOKUP(D91,1ere!$A$10:$D$108,4,FALSE))&amp;")")</f>
      </c>
      <c r="D91" s="105"/>
      <c r="E91" s="111" t="str">
        <f>IF(COUNTIF($D$8:D91,D91)&gt;1,"Doublon"," ")</f>
        <v> </v>
      </c>
      <c r="G91" s="107">
        <f>1ere!A92</f>
        <v>0</v>
      </c>
      <c r="H91" s="108"/>
      <c r="I91" s="109" t="str">
        <f t="shared" si="12"/>
        <v>Non attribué</v>
      </c>
      <c r="J91" s="100">
        <f>IF(1ere!B92=0,1,0)</f>
        <v>1</v>
      </c>
      <c r="K91" s="100">
        <f>IF(1ere!F92="X",0,5)</f>
        <v>5</v>
      </c>
      <c r="L91" s="100">
        <f t="shared" si="13"/>
        <v>6</v>
      </c>
      <c r="M91" s="100">
        <f t="shared" si="14"/>
        <v>0</v>
      </c>
      <c r="N91" s="100">
        <f t="shared" si="15"/>
        <v>50</v>
      </c>
      <c r="O91" s="100">
        <f t="shared" si="16"/>
        <v>56</v>
      </c>
      <c r="P91" s="100"/>
      <c r="Q91" s="100"/>
    </row>
    <row r="92" spans="1:17" ht="12.75">
      <c r="A92" s="103">
        <v>85</v>
      </c>
      <c r="B92" s="104">
        <f t="shared" si="17"/>
      </c>
      <c r="C92" s="104">
        <f>IF(ISBLANK(D92),"",(VLOOKUP(D92,1ere!$A$10:$D$108,3,FALSE))&amp;" ("&amp;(VLOOKUP(D92,1ere!$A$10:$D$108,4,FALSE))&amp;")")</f>
      </c>
      <c r="D92" s="105"/>
      <c r="E92" s="111" t="str">
        <f>IF(COUNTIF($D$8:D92,D92)&gt;1,"Doublon"," ")</f>
        <v> </v>
      </c>
      <c r="G92" s="107">
        <f>1ere!A93</f>
        <v>0</v>
      </c>
      <c r="H92" s="108"/>
      <c r="I92" s="109" t="str">
        <f t="shared" si="12"/>
        <v>Non attribué</v>
      </c>
      <c r="J92" s="100">
        <f>IF(1ere!B93=0,1,0)</f>
        <v>1</v>
      </c>
      <c r="K92" s="100">
        <f>IF(1ere!F93="X",0,5)</f>
        <v>5</v>
      </c>
      <c r="L92" s="100">
        <f t="shared" si="13"/>
        <v>6</v>
      </c>
      <c r="M92" s="100">
        <f t="shared" si="14"/>
        <v>0</v>
      </c>
      <c r="N92" s="100">
        <f t="shared" si="15"/>
        <v>50</v>
      </c>
      <c r="O92" s="100">
        <f t="shared" si="16"/>
        <v>56</v>
      </c>
      <c r="P92" s="100"/>
      <c r="Q92" s="100"/>
    </row>
    <row r="93" spans="1:17" ht="12.75">
      <c r="A93" s="103">
        <v>86</v>
      </c>
      <c r="B93" s="104">
        <f t="shared" si="17"/>
      </c>
      <c r="C93" s="104">
        <f>IF(ISBLANK(D93),"",(VLOOKUP(D93,1ere!$A$10:$D$108,3,FALSE))&amp;" ("&amp;(VLOOKUP(D93,1ere!$A$10:$D$108,4,FALSE))&amp;")")</f>
      </c>
      <c r="D93" s="105"/>
      <c r="E93" s="111" t="str">
        <f>IF(COUNTIF($D$8:D93,D93)&gt;1,"Doublon"," ")</f>
        <v> </v>
      </c>
      <c r="G93" s="107">
        <f>1ere!A94</f>
        <v>0</v>
      </c>
      <c r="H93" s="108"/>
      <c r="I93" s="109" t="str">
        <f t="shared" si="12"/>
        <v>Non attribué</v>
      </c>
      <c r="J93" s="100">
        <f>IF(1ere!B94=0,1,0)</f>
        <v>1</v>
      </c>
      <c r="K93" s="100">
        <f>IF(1ere!F94="X",0,5)</f>
        <v>5</v>
      </c>
      <c r="L93" s="100">
        <f t="shared" si="13"/>
        <v>6</v>
      </c>
      <c r="M93" s="100">
        <f t="shared" si="14"/>
        <v>0</v>
      </c>
      <c r="N93" s="100">
        <f t="shared" si="15"/>
        <v>50</v>
      </c>
      <c r="O93" s="100">
        <f t="shared" si="16"/>
        <v>56</v>
      </c>
      <c r="P93" s="100"/>
      <c r="Q93" s="100"/>
    </row>
    <row r="94" spans="1:17" ht="12.75">
      <c r="A94" s="103">
        <v>87</v>
      </c>
      <c r="B94" s="104">
        <f t="shared" si="17"/>
      </c>
      <c r="C94" s="104">
        <f>IF(ISBLANK(D94),"",(VLOOKUP(D94,1ere!$A$10:$D$108,3,FALSE))&amp;" ("&amp;(VLOOKUP(D94,1ere!$A$10:$D$108,4,FALSE))&amp;")")</f>
      </c>
      <c r="D94" s="105"/>
      <c r="E94" s="111" t="str">
        <f>IF(COUNTIF($D$8:D94,D94)&gt;1,"Doublon"," ")</f>
        <v> </v>
      </c>
      <c r="G94" s="107">
        <f>1ere!A95</f>
        <v>0</v>
      </c>
      <c r="H94" s="108"/>
      <c r="I94" s="109" t="str">
        <f t="shared" si="12"/>
        <v>Non attribué</v>
      </c>
      <c r="J94" s="100">
        <f>IF(1ere!B95=0,1,0)</f>
        <v>1</v>
      </c>
      <c r="K94" s="100">
        <f>IF(1ere!F95="X",0,5)</f>
        <v>5</v>
      </c>
      <c r="L94" s="100">
        <f t="shared" si="13"/>
        <v>6</v>
      </c>
      <c r="M94" s="100">
        <f t="shared" si="14"/>
        <v>0</v>
      </c>
      <c r="N94" s="100">
        <f t="shared" si="15"/>
        <v>50</v>
      </c>
      <c r="O94" s="100">
        <f t="shared" si="16"/>
        <v>56</v>
      </c>
      <c r="P94" s="100"/>
      <c r="Q94" s="100"/>
    </row>
    <row r="95" spans="1:17" ht="12.75">
      <c r="A95" s="103">
        <v>88</v>
      </c>
      <c r="B95" s="104">
        <f t="shared" si="17"/>
      </c>
      <c r="C95" s="104">
        <f>IF(ISBLANK(D95),"",(VLOOKUP(D95,1ere!$A$10:$D$108,3,FALSE))&amp;" ("&amp;(VLOOKUP(D95,1ere!$A$10:$D$108,4,FALSE))&amp;")")</f>
      </c>
      <c r="D95" s="105"/>
      <c r="E95" s="111" t="str">
        <f>IF(COUNTIF($D$8:D95,D95)&gt;1,"Doublon"," ")</f>
        <v> </v>
      </c>
      <c r="G95" s="107">
        <f>1ere!A96</f>
        <v>0</v>
      </c>
      <c r="H95" s="108"/>
      <c r="I95" s="109" t="str">
        <f t="shared" si="12"/>
        <v>Non attribué</v>
      </c>
      <c r="J95" s="100">
        <f>IF(1ere!B96=0,1,0)</f>
        <v>1</v>
      </c>
      <c r="K95" s="100">
        <f>IF(1ere!F96="X",0,5)</f>
        <v>5</v>
      </c>
      <c r="L95" s="100">
        <f t="shared" si="13"/>
        <v>6</v>
      </c>
      <c r="M95" s="100">
        <f t="shared" si="14"/>
        <v>0</v>
      </c>
      <c r="N95" s="100">
        <f t="shared" si="15"/>
        <v>50</v>
      </c>
      <c r="O95" s="100">
        <f t="shared" si="16"/>
        <v>56</v>
      </c>
      <c r="P95" s="100"/>
      <c r="Q95" s="100"/>
    </row>
    <row r="96" spans="1:17" ht="12.75">
      <c r="A96" s="103">
        <v>89</v>
      </c>
      <c r="B96" s="104">
        <f t="shared" si="17"/>
      </c>
      <c r="C96" s="104">
        <f>IF(ISBLANK(D96),"",(VLOOKUP(D96,1ere!$A$10:$D$108,3,FALSE))&amp;" ("&amp;(VLOOKUP(D96,1ere!$A$10:$D$108,4,FALSE))&amp;")")</f>
      </c>
      <c r="D96" s="105"/>
      <c r="E96" s="111" t="str">
        <f>IF(COUNTIF($D$8:D96,D96)&gt;1,"Doublon"," ")</f>
        <v> </v>
      </c>
      <c r="G96" s="107">
        <f>1ere!A97</f>
        <v>0</v>
      </c>
      <c r="H96" s="108"/>
      <c r="I96" s="109" t="str">
        <f t="shared" si="12"/>
        <v>Non attribué</v>
      </c>
      <c r="J96" s="100">
        <f>IF(1ere!B97=0,1,0)</f>
        <v>1</v>
      </c>
      <c r="K96" s="100">
        <f>IF(1ere!F97="X",0,5)</f>
        <v>5</v>
      </c>
      <c r="L96" s="100">
        <f t="shared" si="13"/>
        <v>6</v>
      </c>
      <c r="M96" s="100">
        <f t="shared" si="14"/>
        <v>0</v>
      </c>
      <c r="N96" s="100">
        <f t="shared" si="15"/>
        <v>50</v>
      </c>
      <c r="O96" s="100">
        <f t="shared" si="16"/>
        <v>56</v>
      </c>
      <c r="P96" s="100"/>
      <c r="Q96" s="100"/>
    </row>
    <row r="97" spans="1:17" ht="12.75">
      <c r="A97" s="103">
        <v>90</v>
      </c>
      <c r="B97" s="104">
        <f t="shared" si="17"/>
      </c>
      <c r="C97" s="104">
        <f>IF(ISBLANK(D97),"",(VLOOKUP(D97,1ere!$A$10:$D$108,3,FALSE))&amp;" ("&amp;(VLOOKUP(D97,1ere!$A$10:$D$108,4,FALSE))&amp;")")</f>
      </c>
      <c r="D97" s="105"/>
      <c r="E97" s="111" t="str">
        <f>IF(COUNTIF($D$8:D97,D97)&gt;1,"Doublon"," ")</f>
        <v> </v>
      </c>
      <c r="G97" s="107">
        <f>1ere!A98</f>
        <v>0</v>
      </c>
      <c r="H97" s="108"/>
      <c r="I97" s="109" t="str">
        <f t="shared" si="12"/>
        <v>Non attribué</v>
      </c>
      <c r="J97" s="100">
        <f>IF(1ere!B98=0,1,0)</f>
        <v>1</v>
      </c>
      <c r="K97" s="100">
        <f>IF(1ere!F98="X",0,5)</f>
        <v>5</v>
      </c>
      <c r="L97" s="100">
        <f t="shared" si="13"/>
        <v>6</v>
      </c>
      <c r="M97" s="100">
        <f t="shared" si="14"/>
        <v>0</v>
      </c>
      <c r="N97" s="100">
        <f t="shared" si="15"/>
        <v>50</v>
      </c>
      <c r="O97" s="100">
        <f t="shared" si="16"/>
        <v>56</v>
      </c>
      <c r="P97" s="100"/>
      <c r="Q97" s="100"/>
    </row>
    <row r="98" spans="1:17" ht="12.75">
      <c r="A98" s="103">
        <v>91</v>
      </c>
      <c r="B98" s="104">
        <f t="shared" si="17"/>
      </c>
      <c r="C98" s="104">
        <f>IF(ISBLANK(D98),"",(VLOOKUP(D98,1ere!$A$10:$D$108,3,FALSE))&amp;" ("&amp;(VLOOKUP(D98,1ere!$A$10:$D$108,4,FALSE))&amp;")")</f>
      </c>
      <c r="D98" s="105"/>
      <c r="E98" s="111" t="str">
        <f>IF(COUNTIF($D$8:D98,D98)&gt;1,"Doublon"," ")</f>
        <v> </v>
      </c>
      <c r="G98" s="107">
        <f>1ere!A99</f>
        <v>0</v>
      </c>
      <c r="H98" s="108"/>
      <c r="I98" s="109" t="str">
        <f t="shared" si="12"/>
        <v>Non attribué</v>
      </c>
      <c r="J98" s="100">
        <f>IF(1ere!B99=0,1,0)</f>
        <v>1</v>
      </c>
      <c r="K98" s="100">
        <f>IF(1ere!F99="X",0,5)</f>
        <v>5</v>
      </c>
      <c r="L98" s="100">
        <f t="shared" si="13"/>
        <v>6</v>
      </c>
      <c r="M98" s="100">
        <f t="shared" si="14"/>
        <v>0</v>
      </c>
      <c r="N98" s="100">
        <f t="shared" si="15"/>
        <v>50</v>
      </c>
      <c r="O98" s="100">
        <f t="shared" si="16"/>
        <v>56</v>
      </c>
      <c r="P98" s="100"/>
      <c r="Q98" s="100"/>
    </row>
    <row r="99" spans="1:17" ht="12.75">
      <c r="A99" s="103">
        <v>92</v>
      </c>
      <c r="B99" s="104">
        <f t="shared" si="17"/>
      </c>
      <c r="C99" s="104">
        <f>IF(ISBLANK(D99),"",(VLOOKUP(D99,1ere!$A$10:$D$108,3,FALSE))&amp;" ("&amp;(VLOOKUP(D99,1ere!$A$10:$D$108,4,FALSE))&amp;")")</f>
      </c>
      <c r="D99" s="105"/>
      <c r="E99" s="111" t="str">
        <f>IF(COUNTIF($D$8:D99,D99)&gt;1,"Doublon"," ")</f>
        <v> </v>
      </c>
      <c r="G99" s="107">
        <f>1ere!A100</f>
        <v>0</v>
      </c>
      <c r="H99" s="108"/>
      <c r="I99" s="109" t="str">
        <f t="shared" si="12"/>
        <v>Non attribué</v>
      </c>
      <c r="J99" s="100">
        <f>IF(1ere!B100=0,1,0)</f>
        <v>1</v>
      </c>
      <c r="K99" s="100">
        <f>IF(1ere!F100="X",0,5)</f>
        <v>5</v>
      </c>
      <c r="L99" s="100">
        <f t="shared" si="13"/>
        <v>6</v>
      </c>
      <c r="M99" s="100">
        <f t="shared" si="14"/>
        <v>0</v>
      </c>
      <c r="N99" s="100">
        <f t="shared" si="15"/>
        <v>50</v>
      </c>
      <c r="O99" s="100">
        <f t="shared" si="16"/>
        <v>56</v>
      </c>
      <c r="P99" s="100"/>
      <c r="Q99" s="100"/>
    </row>
    <row r="100" spans="1:17" ht="12.75">
      <c r="A100" s="103">
        <v>93</v>
      </c>
      <c r="B100" s="104">
        <f t="shared" si="17"/>
      </c>
      <c r="C100" s="104">
        <f>IF(ISBLANK(D100),"",(VLOOKUP(D100,1ere!$A$10:$D$108,3,FALSE))&amp;" ("&amp;(VLOOKUP(D100,1ere!$A$10:$D$108,4,FALSE))&amp;")")</f>
      </c>
      <c r="D100" s="105"/>
      <c r="E100" s="111" t="str">
        <f>IF(COUNTIF($D$8:D100,D100)&gt;1,"Doublon"," ")</f>
        <v> </v>
      </c>
      <c r="G100" s="107">
        <f>1ere!A101</f>
        <v>0</v>
      </c>
      <c r="H100" s="108"/>
      <c r="I100" s="109" t="str">
        <f t="shared" si="12"/>
        <v>Non attribué</v>
      </c>
      <c r="J100" s="100">
        <f>IF(1ere!B101=0,1,0)</f>
        <v>1</v>
      </c>
      <c r="K100" s="100">
        <f>IF(1ere!F101="X",0,5)</f>
        <v>5</v>
      </c>
      <c r="L100" s="100">
        <f t="shared" si="13"/>
        <v>6</v>
      </c>
      <c r="M100" s="100">
        <f t="shared" si="14"/>
        <v>0</v>
      </c>
      <c r="N100" s="100">
        <f t="shared" si="15"/>
        <v>50</v>
      </c>
      <c r="O100" s="100">
        <f t="shared" si="16"/>
        <v>56</v>
      </c>
      <c r="P100" s="100"/>
      <c r="Q100" s="100"/>
    </row>
    <row r="101" spans="1:17" ht="12.75">
      <c r="A101" s="103">
        <v>94</v>
      </c>
      <c r="B101" s="104">
        <f t="shared" si="17"/>
      </c>
      <c r="C101" s="104">
        <f>IF(ISBLANK(D101),"",(VLOOKUP(D101,1ere!$A$10:$D$108,3,FALSE))&amp;" ("&amp;(VLOOKUP(D101,1ere!$A$10:$D$108,4,FALSE))&amp;")")</f>
      </c>
      <c r="D101" s="105"/>
      <c r="E101" s="111" t="str">
        <f>IF(COUNTIF($D$8:D101,D101)&gt;1,"Doublon"," ")</f>
        <v> </v>
      </c>
      <c r="G101" s="107">
        <f>1ere!A102</f>
        <v>0</v>
      </c>
      <c r="H101" s="108"/>
      <c r="I101" s="109" t="str">
        <f t="shared" si="12"/>
        <v>Non attribué</v>
      </c>
      <c r="J101" s="100">
        <f>IF(1ere!B102=0,1,0)</f>
        <v>1</v>
      </c>
      <c r="K101" s="100">
        <f>IF(1ere!F102="X",0,5)</f>
        <v>5</v>
      </c>
      <c r="L101" s="100">
        <f t="shared" si="13"/>
        <v>6</v>
      </c>
      <c r="M101" s="100">
        <f t="shared" si="14"/>
        <v>0</v>
      </c>
      <c r="N101" s="100">
        <f t="shared" si="15"/>
        <v>50</v>
      </c>
      <c r="O101" s="100">
        <f t="shared" si="16"/>
        <v>56</v>
      </c>
      <c r="P101" s="100"/>
      <c r="Q101" s="100"/>
    </row>
    <row r="102" spans="1:17" ht="12.75">
      <c r="A102" s="103">
        <v>95</v>
      </c>
      <c r="B102" s="104">
        <f t="shared" si="17"/>
      </c>
      <c r="C102" s="104">
        <f>IF(ISBLANK(D102),"",(VLOOKUP(D102,1ere!$A$10:$D$108,3,FALSE))&amp;" ("&amp;(VLOOKUP(D102,1ere!$A$10:$D$108,4,FALSE))&amp;")")</f>
      </c>
      <c r="D102" s="105"/>
      <c r="E102" s="111" t="str">
        <f>IF(COUNTIF($D$8:D102,D102)&gt;1,"Doublon"," ")</f>
        <v> </v>
      </c>
      <c r="G102" s="107">
        <f>1ere!A103</f>
        <v>0</v>
      </c>
      <c r="H102" s="108"/>
      <c r="I102" s="109" t="str">
        <f t="shared" si="12"/>
        <v>Non attribué</v>
      </c>
      <c r="J102" s="100">
        <f>IF(1ere!B103=0,1,0)</f>
        <v>1</v>
      </c>
      <c r="K102" s="100">
        <f>IF(1ere!F103="X",0,5)</f>
        <v>5</v>
      </c>
      <c r="L102" s="100">
        <f t="shared" si="13"/>
        <v>6</v>
      </c>
      <c r="M102" s="100">
        <f t="shared" si="14"/>
        <v>0</v>
      </c>
      <c r="N102" s="100">
        <f t="shared" si="15"/>
        <v>50</v>
      </c>
      <c r="O102" s="100">
        <f t="shared" si="16"/>
        <v>56</v>
      </c>
      <c r="P102" s="100"/>
      <c r="Q102" s="100"/>
    </row>
    <row r="103" spans="1:17" ht="12.75">
      <c r="A103" s="103">
        <v>96</v>
      </c>
      <c r="B103" s="104">
        <f t="shared" si="17"/>
      </c>
      <c r="C103" s="104">
        <f>IF(ISBLANK(D103),"",(VLOOKUP(D103,1ere!$A$10:$D$108,3,FALSE))&amp;" ("&amp;(VLOOKUP(D103,1ere!$A$10:$D$108,4,FALSE))&amp;")")</f>
      </c>
      <c r="D103" s="105"/>
      <c r="E103" s="111" t="str">
        <f>IF(COUNTIF($D$8:D103,D103)&gt;1,"Doublon"," ")</f>
        <v> </v>
      </c>
      <c r="G103" s="107">
        <f>1ere!A104</f>
        <v>0</v>
      </c>
      <c r="H103" s="108"/>
      <c r="I103" s="109" t="str">
        <f t="shared" si="12"/>
        <v>Non attribué</v>
      </c>
      <c r="J103" s="100">
        <f>IF(1ere!B104=0,1,0)</f>
        <v>1</v>
      </c>
      <c r="K103" s="100">
        <f>IF(1ere!F104="X",0,5)</f>
        <v>5</v>
      </c>
      <c r="L103" s="100">
        <f t="shared" si="13"/>
        <v>6</v>
      </c>
      <c r="M103" s="100">
        <f t="shared" si="14"/>
        <v>0</v>
      </c>
      <c r="N103" s="100">
        <f t="shared" si="15"/>
        <v>50</v>
      </c>
      <c r="O103" s="100">
        <f t="shared" si="16"/>
        <v>56</v>
      </c>
      <c r="P103" s="100"/>
      <c r="Q103" s="100"/>
    </row>
    <row r="104" spans="1:17" ht="12.75">
      <c r="A104" s="103">
        <v>97</v>
      </c>
      <c r="B104" s="104">
        <f t="shared" si="17"/>
      </c>
      <c r="C104" s="104">
        <f>IF(ISBLANK(D104),"",(VLOOKUP(D104,1ere!$A$10:$D$108,3,FALSE))&amp;" ("&amp;(VLOOKUP(D104,1ere!$A$10:$D$108,4,FALSE))&amp;")")</f>
      </c>
      <c r="D104" s="105"/>
      <c r="E104" s="111" t="str">
        <f>IF(COUNTIF($D$8:D104,D104)&gt;1,"Doublon"," ")</f>
        <v> </v>
      </c>
      <c r="G104" s="107">
        <f>1ere!A105</f>
        <v>0</v>
      </c>
      <c r="H104" s="108"/>
      <c r="I104" s="109" t="str">
        <f t="shared" si="12"/>
        <v>Non attribué</v>
      </c>
      <c r="J104" s="100">
        <f>IF(1ere!B105=0,1,0)</f>
        <v>1</v>
      </c>
      <c r="K104" s="100">
        <f>IF(1ere!F105="X",0,5)</f>
        <v>5</v>
      </c>
      <c r="L104" s="100">
        <f>J104+K104</f>
        <v>6</v>
      </c>
      <c r="M104" s="100">
        <f t="shared" si="14"/>
        <v>0</v>
      </c>
      <c r="N104" s="100">
        <f>IF(M104=10,COUNTIF($D$8:$D$107,G104),50)</f>
        <v>50</v>
      </c>
      <c r="O104" s="100">
        <f>L104+M104+N104</f>
        <v>56</v>
      </c>
      <c r="P104" s="100"/>
      <c r="Q104" s="100"/>
    </row>
    <row r="105" spans="1:17" ht="12.75">
      <c r="A105" s="103">
        <v>98</v>
      </c>
      <c r="B105" s="104">
        <f t="shared" si="17"/>
      </c>
      <c r="C105" s="104">
        <f>IF(ISBLANK(D105),"",(VLOOKUP(D105,1ere!$A$10:$D$108,3,FALSE))&amp;" ("&amp;(VLOOKUP(D105,1ere!$A$10:$D$108,4,FALSE))&amp;")")</f>
      </c>
      <c r="D105" s="105"/>
      <c r="E105" s="111" t="str">
        <f>IF(COUNTIF($D$8:D105,D105)&gt;1,"Doublon"," ")</f>
        <v> </v>
      </c>
      <c r="G105" s="107">
        <f>1ere!A106</f>
        <v>0</v>
      </c>
      <c r="H105" s="108"/>
      <c r="I105" s="109" t="str">
        <f t="shared" si="12"/>
        <v>Non attribué</v>
      </c>
      <c r="J105" s="100">
        <f>IF(1ere!B106=0,1,0)</f>
        <v>1</v>
      </c>
      <c r="K105" s="100">
        <f>IF(1ere!F106="X",0,5)</f>
        <v>5</v>
      </c>
      <c r="L105" s="100">
        <f>J105+K105</f>
        <v>6</v>
      </c>
      <c r="M105" s="100">
        <f t="shared" si="14"/>
        <v>0</v>
      </c>
      <c r="N105" s="100">
        <f>IF(M105=10,COUNTIF($D$8:$D$107,G105),50)</f>
        <v>50</v>
      </c>
      <c r="O105" s="100">
        <f>L105+M105+N105</f>
        <v>56</v>
      </c>
      <c r="P105" s="100"/>
      <c r="Q105" s="100"/>
    </row>
    <row r="106" spans="1:17" ht="12.75">
      <c r="A106" s="103">
        <v>99</v>
      </c>
      <c r="B106" s="104">
        <f t="shared" si="17"/>
      </c>
      <c r="C106" s="104">
        <f>IF(ISBLANK(D106),"",(VLOOKUP(D106,1ere!$A$10:$D$108,3,FALSE))&amp;" ("&amp;(VLOOKUP(D106,1ere!$A$10:$D$108,4,FALSE))&amp;")")</f>
      </c>
      <c r="D106" s="105"/>
      <c r="E106" s="111" t="str">
        <f>IF(COUNTIF($D$8:D106,D106)&gt;1,"Doublon"," ")</f>
        <v> </v>
      </c>
      <c r="G106" s="107">
        <f>1ere!A107</f>
        <v>0</v>
      </c>
      <c r="H106" s="108"/>
      <c r="I106" s="109" t="str">
        <f t="shared" si="12"/>
        <v>Non attribué</v>
      </c>
      <c r="J106" s="100">
        <f>IF(1ere!B107=0,1,0)</f>
        <v>1</v>
      </c>
      <c r="K106" s="100">
        <f>IF(1ere!F107="X",0,5)</f>
        <v>5</v>
      </c>
      <c r="L106" s="100">
        <f>J106+K106</f>
        <v>6</v>
      </c>
      <c r="M106" s="100">
        <f t="shared" si="14"/>
        <v>0</v>
      </c>
      <c r="N106" s="100">
        <f>IF(M106=10,COUNTIF($D$8:$D$107,G106),50)</f>
        <v>50</v>
      </c>
      <c r="O106" s="100">
        <f>L106+M106+N106</f>
        <v>56</v>
      </c>
      <c r="P106" s="100"/>
      <c r="Q106" s="100"/>
    </row>
    <row r="107" spans="1:17" ht="12.75">
      <c r="A107" s="113">
        <v>100</v>
      </c>
      <c r="B107" s="104">
        <f t="shared" si="17"/>
      </c>
      <c r="C107" s="104">
        <f>IF(ISBLANK(D107),"",(VLOOKUP(D107,1ere!$A$10:$D$108,3,FALSE))&amp;" ("&amp;(VLOOKUP(D107,1ere!$A$10:$D$108,4,FALSE))&amp;")")</f>
      </c>
      <c r="D107" s="114"/>
      <c r="E107" s="111" t="str">
        <f>IF(COUNTIF($D$8:D107,D107)&gt;1,"Doublon"," ")</f>
        <v> </v>
      </c>
      <c r="G107" s="107">
        <f>1ere!A108</f>
        <v>0</v>
      </c>
      <c r="H107" s="108"/>
      <c r="I107" s="109" t="str">
        <f t="shared" si="12"/>
        <v>Non attribué</v>
      </c>
      <c r="J107" s="100">
        <f>IF(1ere!B108=0,1,0)</f>
        <v>1</v>
      </c>
      <c r="K107" s="100">
        <f>IF(1ere!F108="X",0,5)</f>
        <v>5</v>
      </c>
      <c r="L107" s="100">
        <f>J107+K107</f>
        <v>6</v>
      </c>
      <c r="M107" s="100">
        <f t="shared" si="14"/>
        <v>0</v>
      </c>
      <c r="N107" s="100">
        <f>IF(M107=10,COUNTIF($D$8:$D$107,G107),50)</f>
        <v>50</v>
      </c>
      <c r="O107" s="100">
        <f>L107+M107+N107</f>
        <v>56</v>
      </c>
      <c r="P107" s="100"/>
      <c r="Q107" s="100"/>
    </row>
  </sheetData>
  <sheetProtection selectLockedCells="1" selectUnlockedCells="1"/>
  <mergeCells count="4">
    <mergeCell ref="B1:C1"/>
    <mergeCell ref="B2:C2"/>
    <mergeCell ref="B3:C3"/>
    <mergeCell ref="A5:C5"/>
  </mergeCells>
  <printOptions/>
  <pageMargins left="0.7086614173228347" right="0.7086614173228347" top="0.4724409448818898" bottom="0.7480314960629921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tri-gel-1</dc:creator>
  <cp:keywords/>
  <dc:description/>
  <cp:lastModifiedBy>Frederic DE GRYSE</cp:lastModifiedBy>
  <cp:lastPrinted>2022-08-22T14:26:45Z</cp:lastPrinted>
  <dcterms:created xsi:type="dcterms:W3CDTF">2022-08-22T14:04:02Z</dcterms:created>
  <dcterms:modified xsi:type="dcterms:W3CDTF">2022-08-22T16:36:15Z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