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Obiweb-srv1\abcepone\AG 2014\"/>
    </mc:Choice>
  </mc:AlternateContent>
  <bookViews>
    <workbookView xWindow="0" yWindow="0" windowWidth="21600" windowHeight="9735" tabRatio="500"/>
  </bookViews>
  <sheets>
    <sheet name="Feuil1" sheetId="1" r:id="rId1"/>
    <sheet name="Feuil2" sheetId="2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0" i="1" l="1"/>
  <c r="H14" i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K14" i="1"/>
  <c r="K15" i="1"/>
  <c r="K16" i="1"/>
  <c r="K20" i="1"/>
  <c r="L23" i="1" s="1"/>
  <c r="H10" i="1"/>
  <c r="H11" i="1" s="1"/>
  <c r="H12" i="1" s="1"/>
  <c r="D68" i="2"/>
  <c r="E68" i="2"/>
  <c r="F68" i="2"/>
  <c r="G68" i="2"/>
  <c r="H68" i="2"/>
  <c r="I68" i="2"/>
  <c r="J68" i="2"/>
  <c r="K68" i="2"/>
  <c r="L68" i="2"/>
  <c r="M68" i="2"/>
  <c r="N68" i="2"/>
  <c r="O68" i="2"/>
  <c r="P68" i="2"/>
</calcChain>
</file>

<file path=xl/sharedStrings.xml><?xml version="1.0" encoding="utf-8"?>
<sst xmlns="http://schemas.openxmlformats.org/spreadsheetml/2006/main" count="179" uniqueCount="144">
  <si>
    <t>Livret A     sté générale</t>
    <phoneticPr fontId="2" type="noConversion"/>
  </si>
  <si>
    <t>Solde au 30/06/2013</t>
    <phoneticPr fontId="2" type="noConversion"/>
  </si>
  <si>
    <t>Virement au 20/08/2013</t>
    <phoneticPr fontId="2" type="noConversion"/>
  </si>
  <si>
    <t>Intérêts au 31/12/2013</t>
    <phoneticPr fontId="2" type="noConversion"/>
  </si>
  <si>
    <t>SOLDE LIVRET A</t>
    <phoneticPr fontId="2" type="noConversion"/>
  </si>
  <si>
    <t xml:space="preserve">Débit </t>
    <phoneticPr fontId="2" type="noConversion"/>
  </si>
  <si>
    <t xml:space="preserve">Débit </t>
    <phoneticPr fontId="2" type="noConversion"/>
  </si>
  <si>
    <t>FDCS CONSEILS</t>
    <phoneticPr fontId="2" type="noConversion"/>
  </si>
  <si>
    <t>GITE D'EPÔNE</t>
    <phoneticPr fontId="2" type="noConversion"/>
  </si>
  <si>
    <t>HAPPY MANGA</t>
    <phoneticPr fontId="2" type="noConversion"/>
  </si>
  <si>
    <t>AK CONSULTANT</t>
    <phoneticPr fontId="2" type="noConversion"/>
  </si>
  <si>
    <t>SCI DE LA FORET</t>
    <phoneticPr fontId="2" type="noConversion"/>
  </si>
  <si>
    <t>M2A ELECTRICITE</t>
    <phoneticPr fontId="2" type="noConversion"/>
  </si>
  <si>
    <t>ATOUT EXPORT</t>
    <phoneticPr fontId="2" type="noConversion"/>
  </si>
  <si>
    <t>CRUZ SARL</t>
    <phoneticPr fontId="2" type="noConversion"/>
  </si>
  <si>
    <t>R&amp;G CONSEILS</t>
    <phoneticPr fontId="2" type="noConversion"/>
  </si>
  <si>
    <t>MH CONSULTING</t>
    <phoneticPr fontId="2" type="noConversion"/>
  </si>
  <si>
    <t>A L'AUBE D'UNE NOUVELLE ERE</t>
    <phoneticPr fontId="2" type="noConversion"/>
  </si>
  <si>
    <t>GRDF-IDF</t>
    <phoneticPr fontId="2" type="noConversion"/>
  </si>
  <si>
    <t>CK&amp;S</t>
    <phoneticPr fontId="2" type="noConversion"/>
  </si>
  <si>
    <t>CGG RESSOURCES</t>
    <phoneticPr fontId="2" type="noConversion"/>
  </si>
  <si>
    <t>SOCIETE GENERALE</t>
    <phoneticPr fontId="2" type="noConversion"/>
  </si>
  <si>
    <t>CAMPANILE</t>
    <phoneticPr fontId="2" type="noConversion"/>
  </si>
  <si>
    <t>STRATIMO</t>
    <phoneticPr fontId="2" type="noConversion"/>
  </si>
  <si>
    <t>Relevé</t>
    <phoneticPr fontId="2" type="noConversion"/>
  </si>
  <si>
    <t>Rubrique</t>
    <phoneticPr fontId="2" type="noConversion"/>
  </si>
  <si>
    <t>Opération</t>
    <phoneticPr fontId="2" type="noConversion"/>
  </si>
  <si>
    <t>Mode</t>
    <phoneticPr fontId="2" type="noConversion"/>
  </si>
  <si>
    <t>Débit</t>
    <phoneticPr fontId="2" type="noConversion"/>
  </si>
  <si>
    <t>Credit</t>
    <phoneticPr fontId="2" type="noConversion"/>
  </si>
  <si>
    <t>Solde</t>
    <phoneticPr fontId="2" type="noConversion"/>
  </si>
  <si>
    <t>Report</t>
    <phoneticPr fontId="2" type="noConversion"/>
  </si>
  <si>
    <t>N°7</t>
    <phoneticPr fontId="2" type="noConversion"/>
  </si>
  <si>
    <t>Date op</t>
    <phoneticPr fontId="2" type="noConversion"/>
  </si>
  <si>
    <t>Chèque</t>
    <phoneticPr fontId="2" type="noConversion"/>
  </si>
  <si>
    <t>régl Bowl center  AG 2013</t>
    <phoneticPr fontId="2" type="noConversion"/>
  </si>
  <si>
    <t>N°7</t>
    <phoneticPr fontId="2" type="noConversion"/>
  </si>
  <si>
    <t>N°6</t>
    <phoneticPr fontId="2" type="noConversion"/>
  </si>
  <si>
    <t xml:space="preserve">Remise chèques  participation AG </t>
    <phoneticPr fontId="2" type="noConversion"/>
  </si>
  <si>
    <t>solde crediteur société Générale</t>
    <phoneticPr fontId="2" type="noConversion"/>
  </si>
  <si>
    <t>Remise ch adhérents (150+60+100+60)</t>
    <phoneticPr fontId="2" type="noConversion"/>
  </si>
  <si>
    <t>N°8</t>
  </si>
  <si>
    <t>N°7</t>
    <phoneticPr fontId="2" type="noConversion"/>
  </si>
  <si>
    <t>cotisation jazz pro</t>
    <phoneticPr fontId="2" type="noConversion"/>
  </si>
  <si>
    <t>adhérent</t>
    <phoneticPr fontId="2" type="noConversion"/>
  </si>
  <si>
    <t>virt livret A  ABC Epône</t>
    <phoneticPr fontId="2" type="noConversion"/>
  </si>
  <si>
    <t>N°9</t>
  </si>
  <si>
    <t>N°10</t>
  </si>
  <si>
    <t>N°11</t>
  </si>
  <si>
    <t>N°12</t>
  </si>
  <si>
    <t>Remises chèque adhérents</t>
    <phoneticPr fontId="2" type="noConversion"/>
  </si>
  <si>
    <t>N°12</t>
    <phoneticPr fontId="2" type="noConversion"/>
  </si>
  <si>
    <t>cotisaton annuelle over blog</t>
    <phoneticPr fontId="2" type="noConversion"/>
  </si>
  <si>
    <t>N°01</t>
    <phoneticPr fontId="2" type="noConversion"/>
  </si>
  <si>
    <t>Ch remb note frais G.D</t>
    <phoneticPr fontId="2" type="noConversion"/>
  </si>
  <si>
    <t>N°02</t>
    <phoneticPr fontId="2" type="noConversion"/>
  </si>
  <si>
    <t>FRAIS PROGELIANCE</t>
    <phoneticPr fontId="2" type="noConversion"/>
  </si>
  <si>
    <t>Ch adhésion association "BROADBAND"</t>
    <phoneticPr fontId="2" type="noConversion"/>
  </si>
  <si>
    <t>ANNUL FRAIS PROGELIANCE</t>
    <phoneticPr fontId="2" type="noConversion"/>
  </si>
  <si>
    <t>N°02</t>
    <phoneticPr fontId="2" type="noConversion"/>
  </si>
  <si>
    <t>N°03</t>
    <phoneticPr fontId="2" type="noConversion"/>
  </si>
  <si>
    <t>ch Bioccop  organisation soirée</t>
    <phoneticPr fontId="2" type="noConversion"/>
  </si>
  <si>
    <t>N°03</t>
    <phoneticPr fontId="2" type="noConversion"/>
  </si>
  <si>
    <t>Subvention CAMY</t>
    <phoneticPr fontId="2" type="noConversion"/>
  </si>
  <si>
    <t>N°03</t>
    <phoneticPr fontId="2" type="noConversion"/>
  </si>
  <si>
    <t>Subvention mairie Epône</t>
    <phoneticPr fontId="2" type="noConversion"/>
  </si>
  <si>
    <t>N°04</t>
    <phoneticPr fontId="2" type="noConversion"/>
  </si>
  <si>
    <t>Remises chèque adhérents</t>
  </si>
  <si>
    <t>N°04</t>
    <phoneticPr fontId="2" type="noConversion"/>
  </si>
  <si>
    <t>N°04</t>
    <phoneticPr fontId="2" type="noConversion"/>
  </si>
  <si>
    <t>Ch acompte Casa Gissi AG 2014</t>
    <phoneticPr fontId="2" type="noConversion"/>
  </si>
  <si>
    <t>N°05</t>
    <phoneticPr fontId="2" type="noConversion"/>
  </si>
  <si>
    <t>cotisation jazz pro</t>
    <phoneticPr fontId="2" type="noConversion"/>
  </si>
  <si>
    <t>Remb indemnités de stages J.Samson</t>
    <phoneticPr fontId="2" type="noConversion"/>
  </si>
  <si>
    <t>Indemnités de stage Mai J.Samson</t>
    <phoneticPr fontId="2" type="noConversion"/>
  </si>
  <si>
    <t>Remises chèque adhérents</t>
    <phoneticPr fontId="2" type="noConversion"/>
  </si>
  <si>
    <t>EURO GESTION</t>
    <phoneticPr fontId="2" type="noConversion"/>
  </si>
  <si>
    <t>PROVEMAT</t>
    <phoneticPr fontId="2" type="noConversion"/>
  </si>
  <si>
    <t>CAP'TITUDE</t>
    <phoneticPr fontId="2" type="noConversion"/>
  </si>
  <si>
    <t>TOTAUX</t>
    <phoneticPr fontId="2" type="noConversion"/>
  </si>
  <si>
    <t>ANTENNE B.COULAIS</t>
    <phoneticPr fontId="2" type="noConversion"/>
  </si>
  <si>
    <t xml:space="preserve">RAPPORT FINANCIER 2013/2014 </t>
    <phoneticPr fontId="2" type="noConversion"/>
  </si>
  <si>
    <t>Participation fin aux évenements</t>
    <phoneticPr fontId="2" type="noConversion"/>
  </si>
  <si>
    <t xml:space="preserve"> ABC EPÔNE - </t>
    <phoneticPr fontId="2" type="noConversion"/>
  </si>
  <si>
    <t>BIOCOOP</t>
    <phoneticPr fontId="2" type="noConversion"/>
  </si>
  <si>
    <t>EXTERN'ASSIST</t>
    <phoneticPr fontId="2" type="noConversion"/>
  </si>
  <si>
    <t>JARDINS D'EPÔNE</t>
    <phoneticPr fontId="2" type="noConversion"/>
  </si>
  <si>
    <t>OFFICE NOTARIAL</t>
    <phoneticPr fontId="2" type="noConversion"/>
  </si>
  <si>
    <t>CARTOONEO</t>
    <phoneticPr fontId="2" type="noConversion"/>
  </si>
  <si>
    <t>ICA</t>
    <phoneticPr fontId="2" type="noConversion"/>
  </si>
  <si>
    <t>GASCOIN TP</t>
    <phoneticPr fontId="2" type="noConversion"/>
  </si>
  <si>
    <t>LEADER ASSURANCES</t>
    <phoneticPr fontId="2" type="noConversion"/>
  </si>
  <si>
    <t>UNI ARTI GESTION</t>
    <phoneticPr fontId="2" type="noConversion"/>
  </si>
  <si>
    <t>NCJL</t>
    <phoneticPr fontId="2" type="noConversion"/>
  </si>
  <si>
    <t>ALIO-TP</t>
    <phoneticPr fontId="2" type="noConversion"/>
  </si>
  <si>
    <t>BCH DESIGN</t>
    <phoneticPr fontId="2" type="noConversion"/>
  </si>
  <si>
    <t>BOLLE ASSOCIES</t>
    <phoneticPr fontId="2" type="noConversion"/>
  </si>
  <si>
    <t>CLASS-CARS</t>
    <phoneticPr fontId="2" type="noConversion"/>
  </si>
  <si>
    <t>FMC RENOVATION</t>
    <phoneticPr fontId="2" type="noConversion"/>
  </si>
  <si>
    <t>GO &amp; TO</t>
    <phoneticPr fontId="2" type="noConversion"/>
  </si>
  <si>
    <t>LAMRI PLOMBERIE</t>
    <phoneticPr fontId="2" type="noConversion"/>
  </si>
  <si>
    <t>LES CONGRES D'EPÔNE</t>
    <phoneticPr fontId="2" type="noConversion"/>
  </si>
  <si>
    <t>RESCAL</t>
    <phoneticPr fontId="2" type="noConversion"/>
  </si>
  <si>
    <t>RHOMBUS</t>
    <phoneticPr fontId="2" type="noConversion"/>
  </si>
  <si>
    <t>PROXIPME</t>
    <phoneticPr fontId="2" type="noConversion"/>
  </si>
  <si>
    <t>PERLEFINANCE</t>
    <phoneticPr fontId="2" type="noConversion"/>
  </si>
  <si>
    <t>CEITECH</t>
    <phoneticPr fontId="2" type="noConversion"/>
  </si>
  <si>
    <t>KIMOTEL</t>
    <phoneticPr fontId="2" type="noConversion"/>
  </si>
  <si>
    <t>SCOOP CONCULTING CONSEIL</t>
    <phoneticPr fontId="2" type="noConversion"/>
  </si>
  <si>
    <t>FLS GESTION ADM &amp; PAYES</t>
    <phoneticPr fontId="2" type="noConversion"/>
  </si>
  <si>
    <t>ADHERENTS</t>
    <phoneticPr fontId="2" type="noConversion"/>
  </si>
  <si>
    <t>Actif</t>
    <phoneticPr fontId="2" type="noConversion"/>
  </si>
  <si>
    <t>Inactif</t>
    <phoneticPr fontId="2" type="noConversion"/>
  </si>
  <si>
    <t>CABINET LEMAIRE</t>
    <phoneticPr fontId="2" type="noConversion"/>
  </si>
  <si>
    <t>B.VILLIER ARCHITECTE</t>
    <phoneticPr fontId="2" type="noConversion"/>
  </si>
  <si>
    <t>CORDIER AGNES ATELIER ARCHITECTE</t>
    <phoneticPr fontId="2" type="noConversion"/>
  </si>
  <si>
    <t>ACTION GESTION AG II</t>
    <phoneticPr fontId="2" type="noConversion"/>
  </si>
  <si>
    <t>GRAPHIC STYLE</t>
    <phoneticPr fontId="2" type="noConversion"/>
  </si>
  <si>
    <t>DELACOUR HERMANN FINANCES</t>
    <phoneticPr fontId="2" type="noConversion"/>
  </si>
  <si>
    <t>RAPBERRY AGENCY</t>
    <phoneticPr fontId="2" type="noConversion"/>
  </si>
  <si>
    <t>CASA GISSI</t>
    <phoneticPr fontId="2" type="noConversion"/>
  </si>
  <si>
    <t>SCI LAMATI</t>
    <phoneticPr fontId="2" type="noConversion"/>
  </si>
  <si>
    <t>Cotisations adhérents</t>
    <phoneticPr fontId="2" type="noConversion"/>
  </si>
  <si>
    <t>Remboursement excédent cot S.Le Nevez</t>
    <phoneticPr fontId="2" type="noConversion"/>
  </si>
  <si>
    <t>Subventions collectivités</t>
    <phoneticPr fontId="2" type="noConversion"/>
  </si>
  <si>
    <t>Frais bancaires</t>
    <phoneticPr fontId="2" type="noConversion"/>
  </si>
  <si>
    <t>Frais org évenementiel</t>
    <phoneticPr fontId="2" type="noConversion"/>
  </si>
  <si>
    <t>Frais stagiaire</t>
    <phoneticPr fontId="2" type="noConversion"/>
  </si>
  <si>
    <t>Adhésion autres associations</t>
    <phoneticPr fontId="2" type="noConversion"/>
  </si>
  <si>
    <t>Abonnement "over blog"</t>
    <phoneticPr fontId="2" type="noConversion"/>
  </si>
  <si>
    <t>Transfert cpte à cpte</t>
    <phoneticPr fontId="2" type="noConversion"/>
  </si>
  <si>
    <t>Mouvements par masse</t>
    <phoneticPr fontId="2" type="noConversion"/>
  </si>
  <si>
    <t>Mouvements</t>
    <phoneticPr fontId="2" type="noConversion"/>
  </si>
  <si>
    <t>Report SC 30/06</t>
    <phoneticPr fontId="2" type="noConversion"/>
  </si>
  <si>
    <t>Nouveau solde au 30/05/14</t>
    <phoneticPr fontId="2" type="noConversion"/>
  </si>
  <si>
    <t>Engagements</t>
    <phoneticPr fontId="2" type="noConversion"/>
  </si>
  <si>
    <t>Crédit</t>
    <phoneticPr fontId="2" type="noConversion"/>
  </si>
  <si>
    <t>Solde indemnités J.Sansom</t>
    <phoneticPr fontId="2" type="noConversion"/>
  </si>
  <si>
    <t>Adhésions</t>
    <phoneticPr fontId="2" type="noConversion"/>
  </si>
  <si>
    <t>Assurances 2014/2015</t>
    <phoneticPr fontId="2" type="noConversion"/>
  </si>
  <si>
    <t>JARDINIER DE LA MAULDRE</t>
    <phoneticPr fontId="2" type="noConversion"/>
  </si>
  <si>
    <t>EFFI-SG</t>
    <phoneticPr fontId="2" type="noConversion"/>
  </si>
  <si>
    <t>WSI</t>
    <phoneticPr fontId="2" type="noConversion"/>
  </si>
  <si>
    <t>COSMOS INTERNATIONAL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</si>
</sst>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sz val="16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" xfId="0" applyBorder="1"/>
    <xf numFmtId="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shrinkToFit="1"/>
    </xf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0" fontId="0" fillId="5" borderId="0" xfId="0" applyFill="1"/>
    <xf numFmtId="0" fontId="0" fillId="6" borderId="0" xfId="0" applyFill="1"/>
    <xf numFmtId="4" fontId="0" fillId="0" borderId="1" xfId="0" applyNumberFormat="1" applyBorder="1"/>
    <xf numFmtId="4" fontId="1" fillId="4" borderId="1" xfId="0" applyNumberFormat="1" applyFont="1" applyFill="1" applyBorder="1"/>
    <xf numFmtId="0" fontId="0" fillId="0" borderId="1" xfId="0" applyBorder="1" applyAlignment="1">
      <alignment horizontal="left"/>
    </xf>
    <xf numFmtId="2" fontId="1" fillId="4" borderId="1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723899</xdr:colOff>
      <xdr:row>1</xdr:row>
      <xdr:rowOff>9524</xdr:rowOff>
    </xdr:from>
    <xdr:to>
      <xdr:col>3</xdr:col>
      <xdr:colOff>1200150</xdr:colOff>
      <xdr:row>4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399" y="171449"/>
          <a:ext cx="476251" cy="476251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</xdr:row>
      <xdr:rowOff>9525</xdr:rowOff>
    </xdr:from>
    <xdr:to>
      <xdr:col>8</xdr:col>
      <xdr:colOff>142876</xdr:colOff>
      <xdr:row>4</xdr:row>
      <xdr:rowOff>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171450"/>
          <a:ext cx="476251" cy="47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"/>
  <sheetViews>
    <sheetView tabSelected="1" zoomScaleNormal="100" workbookViewId="0">
      <selection activeCell="Q10" sqref="Q10"/>
    </sheetView>
  </sheetViews>
  <sheetFormatPr baseColWidth="10" defaultRowHeight="12.75" x14ac:dyDescent="0.2"/>
  <cols>
    <col min="1" max="1" width="10.125" customWidth="1"/>
    <col min="2" max="2" width="8.125" customWidth="1"/>
    <col min="3" max="3" width="9.25" style="4" customWidth="1"/>
    <col min="4" max="4" width="30.375" customWidth="1"/>
    <col min="7" max="8" width="10.75" customWidth="1"/>
    <col min="9" max="10" width="11.75" customWidth="1"/>
    <col min="11" max="12" width="8.25" customWidth="1"/>
    <col min="13" max="18" width="4.625" customWidth="1"/>
  </cols>
  <sheetData>
    <row r="2" spans="1:12" ht="12.95" customHeight="1" x14ac:dyDescent="0.2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9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9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7" spans="1:12" x14ac:dyDescent="0.2">
      <c r="A7" s="1" t="s">
        <v>24</v>
      </c>
      <c r="B7" s="1" t="s">
        <v>33</v>
      </c>
      <c r="C7" s="3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5" t="s">
        <v>30</v>
      </c>
    </row>
    <row r="8" spans="1:12" x14ac:dyDescent="0.2">
      <c r="A8" s="25" t="s">
        <v>37</v>
      </c>
      <c r="B8" s="26">
        <v>39993</v>
      </c>
      <c r="C8" s="25" t="s">
        <v>31</v>
      </c>
      <c r="D8" s="28" t="s">
        <v>39</v>
      </c>
      <c r="E8" s="28"/>
      <c r="F8" s="28"/>
      <c r="G8" s="29"/>
      <c r="H8" s="31">
        <v>2730.5</v>
      </c>
    </row>
    <row r="9" spans="1:12" x14ac:dyDescent="0.2">
      <c r="A9" s="25"/>
      <c r="B9" s="27"/>
      <c r="C9" s="25"/>
      <c r="D9" s="28"/>
      <c r="E9" s="28"/>
      <c r="F9" s="28"/>
      <c r="G9" s="30"/>
      <c r="H9" s="32"/>
      <c r="I9" s="41" t="s">
        <v>131</v>
      </c>
      <c r="J9" s="41"/>
      <c r="K9" s="41" t="s">
        <v>6</v>
      </c>
      <c r="L9" s="41" t="s">
        <v>136</v>
      </c>
    </row>
    <row r="10" spans="1:12" x14ac:dyDescent="0.2">
      <c r="A10" s="1" t="s">
        <v>32</v>
      </c>
      <c r="B10" s="7">
        <v>39992</v>
      </c>
      <c r="C10" s="8"/>
      <c r="D10" s="5" t="s">
        <v>35</v>
      </c>
      <c r="E10" s="5" t="s">
        <v>34</v>
      </c>
      <c r="F10" s="9">
        <v>299.88</v>
      </c>
      <c r="G10" s="9"/>
      <c r="H10" s="9">
        <f>$H8-$F10+$G10</f>
        <v>2430.62</v>
      </c>
      <c r="I10" s="41"/>
      <c r="J10" s="41"/>
      <c r="K10" s="41"/>
      <c r="L10" s="41"/>
    </row>
    <row r="11" spans="1:12" x14ac:dyDescent="0.2">
      <c r="A11" s="1" t="s">
        <v>36</v>
      </c>
      <c r="B11" s="7">
        <v>39992</v>
      </c>
      <c r="C11" s="8"/>
      <c r="D11" s="5" t="s">
        <v>38</v>
      </c>
      <c r="E11" s="5"/>
      <c r="F11" s="9"/>
      <c r="G11" s="9">
        <v>210</v>
      </c>
      <c r="H11" s="9">
        <f>H10+G11</f>
        <v>2640.62</v>
      </c>
      <c r="I11" s="39" t="s">
        <v>82</v>
      </c>
      <c r="J11" s="40"/>
      <c r="K11" s="2"/>
      <c r="L11" s="2">
        <v>210</v>
      </c>
    </row>
    <row r="12" spans="1:12" x14ac:dyDescent="0.2">
      <c r="A12" s="10" t="s">
        <v>32</v>
      </c>
      <c r="B12" s="7">
        <v>39992</v>
      </c>
      <c r="C12" s="8"/>
      <c r="D12" s="5" t="s">
        <v>40</v>
      </c>
      <c r="E12" s="5"/>
      <c r="F12" s="9"/>
      <c r="G12" s="9">
        <v>370</v>
      </c>
      <c r="H12" s="9">
        <f>H11+G12</f>
        <v>3010.62</v>
      </c>
      <c r="I12" s="17" t="s">
        <v>122</v>
      </c>
      <c r="J12" s="17"/>
      <c r="K12" s="9"/>
      <c r="L12" s="9">
        <v>1975</v>
      </c>
    </row>
    <row r="13" spans="1:12" x14ac:dyDescent="0.2">
      <c r="A13" s="10" t="s">
        <v>42</v>
      </c>
      <c r="B13" s="7">
        <v>40018</v>
      </c>
      <c r="C13" s="8"/>
      <c r="D13" s="5" t="s">
        <v>43</v>
      </c>
      <c r="E13" s="5"/>
      <c r="F13" s="9">
        <v>9</v>
      </c>
      <c r="G13" s="9"/>
      <c r="H13" s="9">
        <v>3001.62</v>
      </c>
      <c r="I13" s="17" t="s">
        <v>124</v>
      </c>
      <c r="J13" s="17"/>
      <c r="K13" s="9"/>
      <c r="L13" s="9">
        <v>6000</v>
      </c>
    </row>
    <row r="14" spans="1:12" x14ac:dyDescent="0.2">
      <c r="A14" s="10" t="s">
        <v>41</v>
      </c>
      <c r="B14" s="7">
        <v>40045</v>
      </c>
      <c r="C14" s="8"/>
      <c r="D14" s="5" t="s">
        <v>44</v>
      </c>
      <c r="E14" s="5"/>
      <c r="F14" s="9"/>
      <c r="G14" s="9">
        <v>60</v>
      </c>
      <c r="H14" s="9">
        <f>H13+G14</f>
        <v>3061.62</v>
      </c>
      <c r="I14" s="17" t="s">
        <v>125</v>
      </c>
      <c r="J14" s="17"/>
      <c r="K14" s="9">
        <f>F13+F16+F17+F18+F19+F22+F24+F29+F33+F38+F41</f>
        <v>99.050000000000011</v>
      </c>
      <c r="L14" s="9"/>
    </row>
    <row r="15" spans="1:12" x14ac:dyDescent="0.2">
      <c r="A15" s="10" t="s">
        <v>41</v>
      </c>
      <c r="B15" s="7">
        <v>40045</v>
      </c>
      <c r="C15" s="8"/>
      <c r="D15" s="5" t="s">
        <v>45</v>
      </c>
      <c r="E15" s="5"/>
      <c r="F15" s="9">
        <v>1500</v>
      </c>
      <c r="G15" s="9"/>
      <c r="H15" s="9">
        <f>H14-F15</f>
        <v>1561.62</v>
      </c>
      <c r="I15" s="17" t="s">
        <v>126</v>
      </c>
      <c r="J15" s="17"/>
      <c r="K15" s="9">
        <f>F10+F23+F31+F40</f>
        <v>778.01</v>
      </c>
      <c r="L15" s="9"/>
    </row>
    <row r="16" spans="1:12" x14ac:dyDescent="0.2">
      <c r="A16" s="10" t="s">
        <v>41</v>
      </c>
      <c r="B16" s="7">
        <v>40046</v>
      </c>
      <c r="C16" s="8"/>
      <c r="D16" s="5" t="s">
        <v>43</v>
      </c>
      <c r="E16" s="5"/>
      <c r="F16" s="9">
        <v>9</v>
      </c>
      <c r="G16" s="9"/>
      <c r="H16" s="9">
        <f>H15-F16</f>
        <v>1552.62</v>
      </c>
      <c r="I16" s="17" t="s">
        <v>127</v>
      </c>
      <c r="J16" s="17"/>
      <c r="K16" s="9">
        <f>F42+F43</f>
        <v>3172.3500000000004</v>
      </c>
      <c r="L16" s="9"/>
    </row>
    <row r="17" spans="1:12" x14ac:dyDescent="0.2">
      <c r="A17" s="10" t="s">
        <v>46</v>
      </c>
      <c r="B17" s="7">
        <v>40080</v>
      </c>
      <c r="C17" s="8"/>
      <c r="D17" s="5" t="s">
        <v>43</v>
      </c>
      <c r="E17" s="5"/>
      <c r="F17" s="9">
        <v>9</v>
      </c>
      <c r="G17" s="9"/>
      <c r="H17" s="9">
        <f>H16-F17</f>
        <v>1543.62</v>
      </c>
      <c r="I17" s="17" t="s">
        <v>128</v>
      </c>
      <c r="J17" s="17"/>
      <c r="K17" s="9">
        <v>100</v>
      </c>
      <c r="L17" s="9"/>
    </row>
    <row r="18" spans="1:12" x14ac:dyDescent="0.2">
      <c r="A18" s="10" t="s">
        <v>47</v>
      </c>
      <c r="B18" s="7">
        <v>40111</v>
      </c>
      <c r="C18" s="8"/>
      <c r="D18" s="5" t="s">
        <v>43</v>
      </c>
      <c r="E18" s="5"/>
      <c r="F18" s="9">
        <v>9</v>
      </c>
      <c r="G18" s="9"/>
      <c r="H18" s="9">
        <f>H17-F18</f>
        <v>1534.62</v>
      </c>
      <c r="I18" s="17" t="s">
        <v>129</v>
      </c>
      <c r="J18" s="17"/>
      <c r="K18" s="9">
        <v>49.9</v>
      </c>
      <c r="L18" s="9"/>
    </row>
    <row r="19" spans="1:12" x14ac:dyDescent="0.2">
      <c r="A19" s="10" t="s">
        <v>48</v>
      </c>
      <c r="B19" s="7">
        <v>40143</v>
      </c>
      <c r="C19" s="8"/>
      <c r="D19" s="5" t="s">
        <v>43</v>
      </c>
      <c r="E19" s="5"/>
      <c r="F19" s="9">
        <v>9</v>
      </c>
      <c r="G19" s="9"/>
      <c r="H19" s="9">
        <f>H18-F19</f>
        <v>1525.62</v>
      </c>
      <c r="I19" s="17" t="s">
        <v>130</v>
      </c>
      <c r="J19" s="17"/>
      <c r="K19" s="9">
        <v>1500</v>
      </c>
      <c r="L19" s="9"/>
    </row>
    <row r="20" spans="1:12" x14ac:dyDescent="0.2">
      <c r="A20" s="10" t="s">
        <v>49</v>
      </c>
      <c r="B20" s="7">
        <v>40156</v>
      </c>
      <c r="C20" s="8"/>
      <c r="D20" s="5" t="s">
        <v>50</v>
      </c>
      <c r="E20" s="5"/>
      <c r="F20" s="9"/>
      <c r="G20" s="9">
        <v>240</v>
      </c>
      <c r="H20" s="9">
        <f>H19+G20</f>
        <v>1765.62</v>
      </c>
      <c r="I20" s="28" t="s">
        <v>132</v>
      </c>
      <c r="J20" s="28"/>
      <c r="K20" s="33">
        <f>SUM(K14:K19)</f>
        <v>5699.3099999999995</v>
      </c>
      <c r="L20" s="33">
        <f>SUM(L11:L19)</f>
        <v>8185</v>
      </c>
    </row>
    <row r="21" spans="1:12" x14ac:dyDescent="0.2">
      <c r="A21" s="10" t="s">
        <v>51</v>
      </c>
      <c r="B21" s="7">
        <v>40172</v>
      </c>
      <c r="C21" s="8"/>
      <c r="D21" s="5" t="s">
        <v>52</v>
      </c>
      <c r="E21" s="5"/>
      <c r="F21" s="9">
        <v>49.9</v>
      </c>
      <c r="G21" s="9"/>
      <c r="H21" s="9">
        <f>H20-F21</f>
        <v>1715.7199999999998</v>
      </c>
      <c r="I21" s="28"/>
      <c r="J21" s="28"/>
      <c r="K21" s="33"/>
      <c r="L21" s="33"/>
    </row>
    <row r="22" spans="1:12" x14ac:dyDescent="0.2">
      <c r="A22" s="10" t="s">
        <v>51</v>
      </c>
      <c r="B22" s="7">
        <v>40172</v>
      </c>
      <c r="C22" s="8"/>
      <c r="D22" s="5" t="s">
        <v>43</v>
      </c>
      <c r="E22" s="5"/>
      <c r="F22" s="9">
        <v>9</v>
      </c>
      <c r="G22" s="9"/>
      <c r="H22" s="9">
        <f>H21-F22</f>
        <v>1706.7199999999998</v>
      </c>
      <c r="I22" s="34" t="s">
        <v>133</v>
      </c>
      <c r="J22" s="34"/>
      <c r="K22" s="5"/>
      <c r="L22" s="12">
        <v>2730.5</v>
      </c>
    </row>
    <row r="23" spans="1:12" x14ac:dyDescent="0.2">
      <c r="A23" s="1" t="s">
        <v>53</v>
      </c>
      <c r="B23" s="7">
        <v>40191</v>
      </c>
      <c r="C23" s="8"/>
      <c r="D23" s="5" t="s">
        <v>54</v>
      </c>
      <c r="E23" s="5"/>
      <c r="F23" s="9">
        <v>70</v>
      </c>
      <c r="G23" s="9"/>
      <c r="H23" s="9">
        <f>H22-F23</f>
        <v>1636.7199999999998</v>
      </c>
      <c r="I23" s="35" t="s">
        <v>134</v>
      </c>
      <c r="J23" s="35"/>
      <c r="K23" s="35"/>
      <c r="L23" s="36">
        <f>L20+L22-K20</f>
        <v>5216.1900000000005</v>
      </c>
    </row>
    <row r="24" spans="1:12" x14ac:dyDescent="0.2">
      <c r="A24" s="1" t="s">
        <v>53</v>
      </c>
      <c r="B24" s="7">
        <v>40205</v>
      </c>
      <c r="C24" s="8"/>
      <c r="D24" s="5" t="s">
        <v>43</v>
      </c>
      <c r="E24" s="5"/>
      <c r="F24" s="9">
        <v>9.01</v>
      </c>
      <c r="G24" s="9"/>
      <c r="H24" s="9">
        <f>H23-F24</f>
        <v>1627.7099999999998</v>
      </c>
      <c r="I24" s="35"/>
      <c r="J24" s="35"/>
      <c r="K24" s="35"/>
      <c r="L24" s="36"/>
    </row>
    <row r="25" spans="1:12" x14ac:dyDescent="0.2">
      <c r="A25" s="10" t="s">
        <v>55</v>
      </c>
      <c r="B25" s="7">
        <v>40212</v>
      </c>
      <c r="C25" s="8"/>
      <c r="D25" s="5" t="s">
        <v>50</v>
      </c>
      <c r="E25" s="5"/>
      <c r="F25" s="9"/>
      <c r="G25" s="9">
        <v>120</v>
      </c>
      <c r="H25" s="9">
        <f>H24+G25</f>
        <v>1747.7099999999998</v>
      </c>
    </row>
    <row r="26" spans="1:12" x14ac:dyDescent="0.2">
      <c r="A26" s="10" t="s">
        <v>55</v>
      </c>
      <c r="B26" s="7">
        <v>40213</v>
      </c>
      <c r="C26" s="8"/>
      <c r="D26" s="5" t="s">
        <v>56</v>
      </c>
      <c r="E26" s="5"/>
      <c r="F26" s="9">
        <v>19.559999999999999</v>
      </c>
      <c r="G26" s="9"/>
      <c r="H26" s="9">
        <f>H25-F26</f>
        <v>1728.1499999999999</v>
      </c>
    </row>
    <row r="27" spans="1:12" x14ac:dyDescent="0.2">
      <c r="A27" s="10" t="s">
        <v>55</v>
      </c>
      <c r="B27" s="7">
        <v>40218</v>
      </c>
      <c r="C27" s="8"/>
      <c r="D27" s="5" t="s">
        <v>57</v>
      </c>
      <c r="E27" s="5"/>
      <c r="F27" s="9">
        <v>100</v>
      </c>
      <c r="G27" s="9"/>
      <c r="H27" s="9">
        <f>H26-F27</f>
        <v>1628.1499999999999</v>
      </c>
      <c r="I27" s="19" t="s">
        <v>135</v>
      </c>
      <c r="J27" s="20"/>
      <c r="K27" s="23" t="s">
        <v>6</v>
      </c>
      <c r="L27" s="23" t="s">
        <v>136</v>
      </c>
    </row>
    <row r="28" spans="1:12" x14ac:dyDescent="0.2">
      <c r="A28" s="10" t="s">
        <v>55</v>
      </c>
      <c r="B28" s="7">
        <v>40220</v>
      </c>
      <c r="C28" s="8"/>
      <c r="D28" s="5" t="s">
        <v>58</v>
      </c>
      <c r="E28" s="5"/>
      <c r="F28" s="9"/>
      <c r="G28" s="9">
        <v>19.559999999999999</v>
      </c>
      <c r="H28" s="9">
        <f>H27+G28</f>
        <v>1647.7099999999998</v>
      </c>
      <c r="I28" s="21"/>
      <c r="J28" s="22"/>
      <c r="K28" s="24"/>
      <c r="L28" s="24"/>
    </row>
    <row r="29" spans="1:12" x14ac:dyDescent="0.2">
      <c r="A29" s="11" t="s">
        <v>55</v>
      </c>
      <c r="B29" s="11">
        <v>40234</v>
      </c>
      <c r="C29" s="8"/>
      <c r="D29" s="5" t="s">
        <v>43</v>
      </c>
      <c r="E29" s="5"/>
      <c r="F29" s="9">
        <v>9.01</v>
      </c>
      <c r="G29" s="9"/>
      <c r="H29" s="9">
        <f>H28-F29</f>
        <v>1638.6999999999998</v>
      </c>
      <c r="I29" s="17" t="s">
        <v>137</v>
      </c>
      <c r="J29" s="17"/>
      <c r="K29" s="15">
        <v>872.05</v>
      </c>
      <c r="L29" s="15"/>
    </row>
    <row r="30" spans="1:12" x14ac:dyDescent="0.2">
      <c r="A30" s="10" t="s">
        <v>59</v>
      </c>
      <c r="B30" s="7">
        <v>40234</v>
      </c>
      <c r="C30" s="8"/>
      <c r="D30" s="5" t="s">
        <v>50</v>
      </c>
      <c r="E30" s="5"/>
      <c r="F30" s="9"/>
      <c r="G30" s="9">
        <v>195</v>
      </c>
      <c r="H30" s="9">
        <f>H29+G30</f>
        <v>1833.6999999999998</v>
      </c>
      <c r="I30" s="17" t="s">
        <v>138</v>
      </c>
      <c r="J30" s="17"/>
      <c r="K30" s="15"/>
      <c r="L30" s="15"/>
    </row>
    <row r="31" spans="1:12" x14ac:dyDescent="0.2">
      <c r="A31" s="10" t="s">
        <v>60</v>
      </c>
      <c r="B31" s="7">
        <v>40247</v>
      </c>
      <c r="C31" s="8"/>
      <c r="D31" s="5" t="s">
        <v>61</v>
      </c>
      <c r="E31" s="5"/>
      <c r="F31" s="9">
        <v>208.13</v>
      </c>
      <c r="G31" s="9"/>
      <c r="H31" s="9">
        <f>H30-F31</f>
        <v>1625.5699999999997</v>
      </c>
      <c r="I31" s="17" t="s">
        <v>139</v>
      </c>
      <c r="J31" s="17"/>
      <c r="K31" s="15">
        <v>200</v>
      </c>
      <c r="L31" s="15"/>
    </row>
    <row r="32" spans="1:12" x14ac:dyDescent="0.2">
      <c r="A32" s="10" t="s">
        <v>62</v>
      </c>
      <c r="B32" s="7">
        <v>40254</v>
      </c>
      <c r="C32" s="8"/>
      <c r="D32" s="5" t="s">
        <v>63</v>
      </c>
      <c r="E32" s="5"/>
      <c r="F32" s="9"/>
      <c r="G32" s="9">
        <v>5000</v>
      </c>
      <c r="H32" s="9">
        <f>H31+G32</f>
        <v>6625.57</v>
      </c>
      <c r="I32" s="37"/>
      <c r="J32" s="38"/>
      <c r="K32" s="5"/>
      <c r="L32" s="5"/>
    </row>
    <row r="33" spans="1:12" x14ac:dyDescent="0.2">
      <c r="A33" s="10" t="s">
        <v>64</v>
      </c>
      <c r="B33" s="7">
        <v>40262</v>
      </c>
      <c r="C33" s="8"/>
      <c r="D33" s="5" t="s">
        <v>43</v>
      </c>
      <c r="E33" s="5"/>
      <c r="F33" s="9">
        <v>9.01</v>
      </c>
      <c r="G33" s="9"/>
      <c r="H33" s="9">
        <f>H32-F33</f>
        <v>6616.5599999999995</v>
      </c>
    </row>
    <row r="34" spans="1:12" x14ac:dyDescent="0.2">
      <c r="A34" s="10" t="s">
        <v>64</v>
      </c>
      <c r="B34" s="7">
        <v>40262</v>
      </c>
      <c r="C34" s="8"/>
      <c r="D34" s="5" t="s">
        <v>65</v>
      </c>
      <c r="E34" s="5"/>
      <c r="F34" s="9"/>
      <c r="G34" s="9">
        <v>1000</v>
      </c>
      <c r="H34" s="9">
        <f>H33+G34</f>
        <v>7616.5599999999995</v>
      </c>
    </row>
    <row r="35" spans="1:12" x14ac:dyDescent="0.2">
      <c r="A35" s="10" t="s">
        <v>66</v>
      </c>
      <c r="B35" s="7">
        <v>40270</v>
      </c>
      <c r="C35" s="8"/>
      <c r="D35" s="5" t="s">
        <v>50</v>
      </c>
      <c r="E35" s="5"/>
      <c r="F35" s="9"/>
      <c r="G35" s="9">
        <v>60</v>
      </c>
      <c r="H35" s="9">
        <f>H34+G35</f>
        <v>7676.5599999999995</v>
      </c>
    </row>
    <row r="36" spans="1:12" x14ac:dyDescent="0.2">
      <c r="A36" s="10" t="s">
        <v>66</v>
      </c>
      <c r="B36" s="7">
        <v>40270</v>
      </c>
      <c r="C36" s="8"/>
      <c r="D36" s="5" t="s">
        <v>67</v>
      </c>
      <c r="E36" s="5"/>
      <c r="F36" s="9"/>
      <c r="G36" s="9">
        <v>240</v>
      </c>
      <c r="H36" s="9">
        <f>H35+G36</f>
        <v>7916.5599999999995</v>
      </c>
      <c r="I36" s="19" t="s">
        <v>0</v>
      </c>
      <c r="J36" s="20"/>
      <c r="K36" s="23" t="s">
        <v>5</v>
      </c>
      <c r="L36" s="23" t="s">
        <v>136</v>
      </c>
    </row>
    <row r="37" spans="1:12" x14ac:dyDescent="0.2">
      <c r="A37" s="10" t="s">
        <v>66</v>
      </c>
      <c r="B37" s="7">
        <v>40277</v>
      </c>
      <c r="C37" s="8"/>
      <c r="D37" s="5" t="s">
        <v>67</v>
      </c>
      <c r="E37" s="5"/>
      <c r="F37" s="9"/>
      <c r="G37" s="9">
        <v>120</v>
      </c>
      <c r="H37" s="9">
        <f>H36+G37</f>
        <v>8036.5599999999995</v>
      </c>
      <c r="I37" s="21"/>
      <c r="J37" s="22"/>
      <c r="K37" s="24"/>
      <c r="L37" s="24"/>
    </row>
    <row r="38" spans="1:12" x14ac:dyDescent="0.2">
      <c r="A38" s="10" t="s">
        <v>68</v>
      </c>
      <c r="B38" s="7">
        <v>40292</v>
      </c>
      <c r="C38" s="8"/>
      <c r="D38" s="5" t="s">
        <v>43</v>
      </c>
      <c r="E38" s="5"/>
      <c r="F38" s="9">
        <v>9.01</v>
      </c>
      <c r="G38" s="9"/>
      <c r="H38" s="9">
        <f>H37-F38</f>
        <v>8027.5499999999993</v>
      </c>
      <c r="I38" s="17" t="s">
        <v>1</v>
      </c>
      <c r="J38" s="17"/>
      <c r="K38" s="15"/>
      <c r="L38" s="15">
        <v>15.68</v>
      </c>
    </row>
    <row r="39" spans="1:12" x14ac:dyDescent="0.2">
      <c r="A39" s="10" t="s">
        <v>66</v>
      </c>
      <c r="B39" s="7">
        <v>40292</v>
      </c>
      <c r="C39" s="8"/>
      <c r="D39" s="5" t="s">
        <v>67</v>
      </c>
      <c r="E39" s="5"/>
      <c r="F39" s="9"/>
      <c r="G39" s="9">
        <v>390</v>
      </c>
      <c r="H39" s="9">
        <f>H38+G39</f>
        <v>8417.5499999999993</v>
      </c>
      <c r="I39" s="17" t="s">
        <v>2</v>
      </c>
      <c r="J39" s="17"/>
      <c r="K39" s="15"/>
      <c r="L39" s="15">
        <v>1500</v>
      </c>
    </row>
    <row r="40" spans="1:12" x14ac:dyDescent="0.2">
      <c r="A40" s="10" t="s">
        <v>69</v>
      </c>
      <c r="B40" s="7">
        <v>40295</v>
      </c>
      <c r="C40" s="8"/>
      <c r="D40" s="5" t="s">
        <v>70</v>
      </c>
      <c r="E40" s="5"/>
      <c r="F40" s="9">
        <v>200</v>
      </c>
      <c r="G40" s="9"/>
      <c r="H40" s="9">
        <f>H39-F40</f>
        <v>8217.5499999999993</v>
      </c>
      <c r="I40" s="17" t="s">
        <v>3</v>
      </c>
      <c r="J40" s="17"/>
      <c r="K40" s="15"/>
      <c r="L40" s="15">
        <v>6.51</v>
      </c>
    </row>
    <row r="41" spans="1:12" x14ac:dyDescent="0.2">
      <c r="A41" s="10" t="s">
        <v>71</v>
      </c>
      <c r="B41" s="7">
        <v>40322</v>
      </c>
      <c r="C41" s="8"/>
      <c r="D41" s="5" t="s">
        <v>72</v>
      </c>
      <c r="E41" s="5"/>
      <c r="F41" s="9">
        <v>9.01</v>
      </c>
      <c r="G41" s="9"/>
      <c r="H41" s="9">
        <f>H40-F41</f>
        <v>8208.5399999999991</v>
      </c>
      <c r="I41" s="18" t="s">
        <v>4</v>
      </c>
      <c r="J41" s="18"/>
      <c r="K41" s="18"/>
      <c r="L41" s="18">
        <v>1522.19</v>
      </c>
    </row>
    <row r="42" spans="1:12" x14ac:dyDescent="0.2">
      <c r="A42" s="10" t="s">
        <v>71</v>
      </c>
      <c r="B42" s="7">
        <v>40323</v>
      </c>
      <c r="C42" s="8"/>
      <c r="D42" s="5" t="s">
        <v>73</v>
      </c>
      <c r="E42" s="5"/>
      <c r="F42" s="9">
        <v>2736.3</v>
      </c>
      <c r="G42" s="9"/>
      <c r="H42" s="9">
        <f>H41-F42</f>
        <v>5472.2399999999989</v>
      </c>
      <c r="I42" s="18"/>
      <c r="J42" s="18"/>
      <c r="K42" s="18"/>
      <c r="L42" s="18"/>
    </row>
    <row r="43" spans="1:12" x14ac:dyDescent="0.2">
      <c r="A43" s="10" t="s">
        <v>71</v>
      </c>
      <c r="B43" s="7">
        <v>40324</v>
      </c>
      <c r="C43" s="8"/>
      <c r="D43" s="5" t="s">
        <v>74</v>
      </c>
      <c r="E43" s="5"/>
      <c r="F43" s="9">
        <v>436.05</v>
      </c>
      <c r="G43" s="9"/>
      <c r="H43" s="9">
        <f>H42-F43</f>
        <v>5036.1899999999987</v>
      </c>
    </row>
    <row r="44" spans="1:12" x14ac:dyDescent="0.2">
      <c r="A44" s="10" t="s">
        <v>71</v>
      </c>
      <c r="B44" s="7">
        <v>40324</v>
      </c>
      <c r="C44" s="8"/>
      <c r="D44" s="5" t="s">
        <v>75</v>
      </c>
      <c r="E44" s="5"/>
      <c r="F44" s="9"/>
      <c r="G44" s="9">
        <v>60</v>
      </c>
      <c r="H44" s="9">
        <f>H43+G44</f>
        <v>5096.1899999999987</v>
      </c>
    </row>
    <row r="45" spans="1:12" x14ac:dyDescent="0.2">
      <c r="A45" s="10" t="s">
        <v>71</v>
      </c>
      <c r="B45" s="7">
        <v>40325</v>
      </c>
      <c r="C45" s="8"/>
      <c r="D45" s="5" t="s">
        <v>75</v>
      </c>
      <c r="E45" s="5"/>
      <c r="F45" s="9"/>
      <c r="G45" s="9">
        <v>210</v>
      </c>
      <c r="H45" s="9">
        <f>H44+G45</f>
        <v>5306.1899999999987</v>
      </c>
    </row>
    <row r="46" spans="1:12" x14ac:dyDescent="0.2">
      <c r="A46" s="5"/>
      <c r="B46" s="5"/>
      <c r="C46" s="8"/>
      <c r="D46" s="5" t="s">
        <v>123</v>
      </c>
      <c r="E46" s="5"/>
      <c r="F46" s="9">
        <v>90</v>
      </c>
      <c r="G46" s="9"/>
      <c r="H46" s="16">
        <f>H45-F46</f>
        <v>5216.1899999999987</v>
      </c>
    </row>
    <row r="47" spans="1:12" x14ac:dyDescent="0.2">
      <c r="A47" s="5"/>
      <c r="B47" s="5"/>
      <c r="C47" s="8"/>
      <c r="D47" s="5"/>
      <c r="E47" s="5"/>
      <c r="F47" s="9"/>
      <c r="G47" s="9"/>
      <c r="H47" s="9"/>
    </row>
    <row r="48" spans="1:12" x14ac:dyDescent="0.2">
      <c r="F48" s="6"/>
      <c r="G48" s="6"/>
      <c r="H48" s="6"/>
    </row>
    <row r="49" spans="6:8" x14ac:dyDescent="0.2">
      <c r="F49" s="6"/>
      <c r="G49" s="6"/>
      <c r="H49" s="6"/>
    </row>
  </sheetData>
  <mergeCells count="44">
    <mergeCell ref="K9:K10"/>
    <mergeCell ref="L9:L10"/>
    <mergeCell ref="F8:F9"/>
    <mergeCell ref="A2:L4"/>
    <mergeCell ref="I29:J29"/>
    <mergeCell ref="I30:J30"/>
    <mergeCell ref="I31:J31"/>
    <mergeCell ref="I32:J32"/>
    <mergeCell ref="I27:J28"/>
    <mergeCell ref="I22:J22"/>
    <mergeCell ref="I23:J24"/>
    <mergeCell ref="K23:K24"/>
    <mergeCell ref="L23:L24"/>
    <mergeCell ref="K27:K28"/>
    <mergeCell ref="L27:L28"/>
    <mergeCell ref="I20:J21"/>
    <mergeCell ref="K20:K21"/>
    <mergeCell ref="L20:L21"/>
    <mergeCell ref="I16:J16"/>
    <mergeCell ref="I17:J17"/>
    <mergeCell ref="I18:J18"/>
    <mergeCell ref="I19:J19"/>
    <mergeCell ref="I12:J12"/>
    <mergeCell ref="I13:J13"/>
    <mergeCell ref="I14:J14"/>
    <mergeCell ref="I15:J15"/>
    <mergeCell ref="G8:G9"/>
    <mergeCell ref="H8:H9"/>
    <mergeCell ref="I11:J11"/>
    <mergeCell ref="I9:J10"/>
    <mergeCell ref="A8:A9"/>
    <mergeCell ref="B8:B9"/>
    <mergeCell ref="C8:C9"/>
    <mergeCell ref="D8:D9"/>
    <mergeCell ref="E8:E9"/>
    <mergeCell ref="I40:J40"/>
    <mergeCell ref="I41:J42"/>
    <mergeCell ref="K41:K42"/>
    <mergeCell ref="L41:L42"/>
    <mergeCell ref="I36:J37"/>
    <mergeCell ref="K36:K37"/>
    <mergeCell ref="L36:L37"/>
    <mergeCell ref="I38:J38"/>
    <mergeCell ref="I39:J39"/>
  </mergeCells>
  <phoneticPr fontId="2" type="noConversion"/>
  <pageMargins left="0.75000000000000011" right="0.75000000000000011" top="1" bottom="1" header="0.5" footer="0.5"/>
  <pageSetup paperSize="9" scale="73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36" workbookViewId="0">
      <selection sqref="A1:S3"/>
    </sheetView>
  </sheetViews>
  <sheetFormatPr baseColWidth="10" defaultRowHeight="12.75" x14ac:dyDescent="0.2"/>
  <cols>
    <col min="1" max="1" width="40.375" customWidth="1"/>
    <col min="4" max="15" width="5.375" customWidth="1"/>
  </cols>
  <sheetData>
    <row r="1" spans="1:19" x14ac:dyDescent="0.2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5" spans="1:19" x14ac:dyDescent="0.2">
      <c r="D5" s="28">
        <v>2013</v>
      </c>
      <c r="E5" s="28"/>
      <c r="F5" s="28"/>
      <c r="G5" s="28"/>
      <c r="H5" s="28"/>
      <c r="I5" s="28"/>
      <c r="J5" s="28"/>
      <c r="K5" s="28">
        <v>2014</v>
      </c>
      <c r="L5" s="28"/>
      <c r="M5" s="28"/>
      <c r="N5" s="28"/>
      <c r="O5" s="28"/>
    </row>
    <row r="6" spans="1:19" x14ac:dyDescent="0.2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9" x14ac:dyDescent="0.2">
      <c r="A7" s="1" t="s">
        <v>110</v>
      </c>
      <c r="B7" s="1" t="s">
        <v>111</v>
      </c>
      <c r="C7" s="1" t="s">
        <v>112</v>
      </c>
      <c r="D7" s="1">
        <v>6</v>
      </c>
      <c r="E7" s="1">
        <v>7</v>
      </c>
      <c r="F7" s="1">
        <v>8</v>
      </c>
      <c r="G7" s="1">
        <v>9</v>
      </c>
      <c r="H7" s="1">
        <v>10</v>
      </c>
      <c r="I7" s="1">
        <v>11</v>
      </c>
      <c r="J7" s="1">
        <v>12</v>
      </c>
      <c r="K7" s="1">
        <v>1</v>
      </c>
      <c r="L7" s="1">
        <v>2</v>
      </c>
      <c r="M7" s="1">
        <v>3</v>
      </c>
      <c r="N7" s="1">
        <v>4</v>
      </c>
      <c r="O7" s="1">
        <v>5</v>
      </c>
    </row>
    <row r="8" spans="1:19" x14ac:dyDescent="0.2">
      <c r="A8" t="s">
        <v>140</v>
      </c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x14ac:dyDescent="0.2">
      <c r="A9" t="s">
        <v>141</v>
      </c>
      <c r="C9" s="1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 x14ac:dyDescent="0.2">
      <c r="A10" t="s">
        <v>142</v>
      </c>
      <c r="B10" s="14"/>
      <c r="D10" s="5"/>
      <c r="E10" s="5"/>
      <c r="F10" s="5"/>
      <c r="G10" s="5"/>
      <c r="H10" s="5"/>
      <c r="I10" s="5"/>
      <c r="J10" s="5">
        <v>60</v>
      </c>
      <c r="K10" s="5"/>
      <c r="L10" s="5"/>
      <c r="M10" s="5"/>
      <c r="N10" s="5"/>
      <c r="O10" s="5"/>
    </row>
    <row r="11" spans="1:19" x14ac:dyDescent="0.2">
      <c r="A11" t="s">
        <v>143</v>
      </c>
      <c r="C11" s="1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9" x14ac:dyDescent="0.2">
      <c r="A12" t="s">
        <v>7</v>
      </c>
      <c r="C12" s="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9" x14ac:dyDescent="0.2">
      <c r="A13" t="s">
        <v>8</v>
      </c>
      <c r="B13" s="14"/>
      <c r="D13" s="5"/>
      <c r="E13" s="5"/>
      <c r="F13" s="5"/>
      <c r="G13" s="5"/>
      <c r="H13" s="5"/>
      <c r="I13" s="5"/>
      <c r="J13" s="5">
        <v>60</v>
      </c>
      <c r="K13" s="5"/>
      <c r="L13" s="5"/>
      <c r="M13" s="5"/>
      <c r="N13" s="5"/>
      <c r="O13" s="5"/>
    </row>
    <row r="14" spans="1:19" x14ac:dyDescent="0.2">
      <c r="A14" t="s">
        <v>9</v>
      </c>
      <c r="B14" s="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9" x14ac:dyDescent="0.2">
      <c r="A15" t="s">
        <v>10</v>
      </c>
      <c r="B15" s="14"/>
      <c r="D15" s="5"/>
      <c r="E15" s="5"/>
      <c r="F15" s="5"/>
      <c r="G15" s="5"/>
      <c r="H15" s="5"/>
      <c r="I15" s="5"/>
      <c r="J15" s="5"/>
      <c r="K15" s="5"/>
      <c r="L15" s="5"/>
      <c r="M15" s="5">
        <v>60</v>
      </c>
      <c r="N15" s="5"/>
      <c r="O15" s="5"/>
    </row>
    <row r="16" spans="1:19" x14ac:dyDescent="0.2">
      <c r="A16" t="s">
        <v>11</v>
      </c>
      <c r="B16" s="14"/>
      <c r="D16" s="5">
        <v>60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">
      <c r="A17" t="s">
        <v>12</v>
      </c>
      <c r="B17" s="1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60</v>
      </c>
    </row>
    <row r="18" spans="1:15" x14ac:dyDescent="0.2">
      <c r="A18" t="s">
        <v>13</v>
      </c>
      <c r="B18" s="1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60</v>
      </c>
    </row>
    <row r="19" spans="1:15" x14ac:dyDescent="0.2">
      <c r="A19" t="s">
        <v>14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">
      <c r="A20" t="s">
        <v>15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">
      <c r="A21" t="s">
        <v>16</v>
      </c>
      <c r="B21" s="14"/>
      <c r="D21" s="5"/>
      <c r="E21" s="5"/>
      <c r="F21" s="5"/>
      <c r="G21" s="5"/>
      <c r="H21" s="5"/>
      <c r="I21" s="5"/>
      <c r="J21" s="5">
        <v>60</v>
      </c>
      <c r="K21" s="5"/>
      <c r="L21" s="5"/>
      <c r="M21" s="5"/>
      <c r="N21" s="5"/>
      <c r="O21" s="5"/>
    </row>
    <row r="22" spans="1:15" x14ac:dyDescent="0.2">
      <c r="A22" t="s">
        <v>17</v>
      </c>
      <c r="B22" s="14"/>
      <c r="D22" s="5"/>
      <c r="E22" s="5"/>
      <c r="F22" s="5"/>
      <c r="G22" s="5"/>
      <c r="H22" s="5"/>
      <c r="I22" s="5"/>
      <c r="J22" s="5"/>
      <c r="K22" s="5">
        <v>60</v>
      </c>
      <c r="L22" s="5"/>
      <c r="M22" s="5"/>
      <c r="N22" s="5"/>
      <c r="O22" s="5"/>
    </row>
    <row r="23" spans="1:15" x14ac:dyDescent="0.2">
      <c r="A23" t="s">
        <v>18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">
      <c r="A24" t="s">
        <v>19</v>
      </c>
      <c r="D24" s="5"/>
      <c r="E24" s="5"/>
      <c r="F24" s="5"/>
      <c r="G24" s="5"/>
      <c r="H24" s="5"/>
      <c r="I24" s="5"/>
      <c r="J24" s="5">
        <v>60</v>
      </c>
      <c r="K24" s="5"/>
      <c r="L24" s="5"/>
      <c r="M24" s="5"/>
      <c r="N24" s="5"/>
      <c r="O24" s="5"/>
    </row>
    <row r="25" spans="1:15" x14ac:dyDescent="0.2">
      <c r="A25" t="s">
        <v>20</v>
      </c>
      <c r="B25" s="14"/>
      <c r="D25" s="5">
        <v>100</v>
      </c>
      <c r="E25" s="5"/>
      <c r="F25" s="5"/>
      <c r="G25" s="5"/>
      <c r="H25" s="5"/>
      <c r="I25" s="5"/>
      <c r="J25" s="5"/>
      <c r="K25" s="5"/>
      <c r="L25" s="5"/>
      <c r="M25" s="5"/>
      <c r="N25" s="5">
        <v>60</v>
      </c>
      <c r="O25" s="5"/>
    </row>
    <row r="26" spans="1:15" x14ac:dyDescent="0.2">
      <c r="A26" t="s">
        <v>21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">
      <c r="A27" t="s">
        <v>22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">
      <c r="A28" t="s">
        <v>23</v>
      </c>
      <c r="B28" s="14"/>
      <c r="D28" s="5">
        <v>60</v>
      </c>
      <c r="E28" s="5"/>
      <c r="F28" s="5"/>
      <c r="G28" s="5"/>
      <c r="H28" s="5"/>
      <c r="I28" s="5"/>
      <c r="J28" s="5"/>
      <c r="K28" s="5"/>
      <c r="L28" s="5"/>
      <c r="M28" s="5"/>
      <c r="N28" s="5">
        <v>60</v>
      </c>
      <c r="O28" s="5"/>
    </row>
    <row r="29" spans="1:15" x14ac:dyDescent="0.2">
      <c r="A29" t="s">
        <v>84</v>
      </c>
      <c r="B29" s="14"/>
      <c r="D29" s="5">
        <v>150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">
      <c r="A30" t="s">
        <v>85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">
      <c r="A31" t="s">
        <v>86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A32" t="s">
        <v>87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">
      <c r="A33" t="s">
        <v>88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">
      <c r="A34" t="s">
        <v>77</v>
      </c>
      <c r="C34" s="1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">
      <c r="A35" t="s">
        <v>89</v>
      </c>
      <c r="B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150</v>
      </c>
      <c r="O35" s="5"/>
    </row>
    <row r="36" spans="1:15" x14ac:dyDescent="0.2">
      <c r="A36" t="s">
        <v>90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">
      <c r="A37" t="s">
        <v>91</v>
      </c>
      <c r="C37" s="1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">
      <c r="A38" t="s">
        <v>92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">
      <c r="A39" t="s">
        <v>93</v>
      </c>
      <c r="C39" s="1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">
      <c r="A40" t="s">
        <v>94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">
      <c r="A41" t="s">
        <v>95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">
      <c r="A42" t="s">
        <v>96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">
      <c r="A43" t="s">
        <v>97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">
      <c r="A44" t="s">
        <v>98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A45" t="s">
        <v>99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A46" t="s">
        <v>100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A47" t="s">
        <v>101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t="s">
        <v>102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">
      <c r="A49" t="s">
        <v>103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t="s">
        <v>104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">
      <c r="A51" t="s">
        <v>105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t="s">
        <v>106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">
      <c r="A53" t="s">
        <v>107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t="s">
        <v>108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">
      <c r="A55" t="s">
        <v>109</v>
      </c>
      <c r="D55" s="5"/>
      <c r="E55" s="5"/>
      <c r="F55" s="5"/>
      <c r="G55" s="5"/>
      <c r="H55" s="5"/>
      <c r="I55" s="5"/>
      <c r="J55" s="5"/>
      <c r="K55" s="5">
        <v>60</v>
      </c>
      <c r="L55" s="5"/>
      <c r="M55" s="5"/>
      <c r="N55" s="5"/>
      <c r="O55" s="5"/>
    </row>
    <row r="56" spans="1:15" x14ac:dyDescent="0.2">
      <c r="A56" t="s">
        <v>115</v>
      </c>
      <c r="D56" s="5"/>
      <c r="E56" s="5"/>
      <c r="F56" s="5"/>
      <c r="G56" s="5"/>
      <c r="H56" s="5"/>
      <c r="I56" s="5"/>
      <c r="J56" s="5"/>
      <c r="K56" s="5"/>
      <c r="L56" s="5">
        <v>60</v>
      </c>
      <c r="M56" s="5"/>
      <c r="N56" s="5"/>
      <c r="O56" s="5"/>
    </row>
    <row r="57" spans="1:15" x14ac:dyDescent="0.2">
      <c r="A57" t="s">
        <v>113</v>
      </c>
      <c r="D57" s="5"/>
      <c r="E57" s="5"/>
      <c r="F57" s="5"/>
      <c r="G57" s="5"/>
      <c r="H57" s="5"/>
      <c r="I57" s="5"/>
      <c r="J57" s="5"/>
      <c r="K57" s="5"/>
      <c r="L57" s="5">
        <v>75</v>
      </c>
      <c r="M57" s="5">
        <v>60</v>
      </c>
      <c r="N57" s="5"/>
      <c r="O57" s="5"/>
    </row>
    <row r="58" spans="1:15" x14ac:dyDescent="0.2">
      <c r="A58" t="s">
        <v>114</v>
      </c>
      <c r="D58" s="5"/>
      <c r="E58" s="5"/>
      <c r="F58" s="5"/>
      <c r="G58" s="5"/>
      <c r="H58" s="5"/>
      <c r="I58" s="5"/>
      <c r="J58" s="5"/>
      <c r="K58" s="5"/>
      <c r="L58" s="5">
        <v>60</v>
      </c>
      <c r="M58" s="5"/>
      <c r="N58" s="5"/>
      <c r="O58" s="5"/>
    </row>
    <row r="59" spans="1:15" x14ac:dyDescent="0.2">
      <c r="A59" t="s">
        <v>116</v>
      </c>
      <c r="D59" s="5"/>
      <c r="E59" s="5"/>
      <c r="F59" s="5"/>
      <c r="G59" s="5"/>
      <c r="H59" s="5"/>
      <c r="I59" s="5"/>
      <c r="J59" s="5"/>
      <c r="K59" s="5"/>
      <c r="L59" s="5"/>
      <c r="M59" s="5">
        <v>60</v>
      </c>
      <c r="N59" s="5"/>
      <c r="O59" s="5"/>
    </row>
    <row r="60" spans="1:15" x14ac:dyDescent="0.2">
      <c r="A60" t="s">
        <v>117</v>
      </c>
      <c r="D60" s="5"/>
      <c r="E60" s="5"/>
      <c r="F60" s="5"/>
      <c r="G60" s="5"/>
      <c r="H60" s="5"/>
      <c r="I60" s="5"/>
      <c r="J60" s="5"/>
      <c r="K60" s="5"/>
      <c r="L60" s="5"/>
      <c r="M60" s="5">
        <v>60</v>
      </c>
      <c r="N60" s="5"/>
      <c r="O60" s="5"/>
    </row>
    <row r="61" spans="1:15" x14ac:dyDescent="0.2">
      <c r="A61" t="s">
        <v>118</v>
      </c>
      <c r="D61" s="5"/>
      <c r="E61" s="5"/>
      <c r="F61" s="5"/>
      <c r="G61" s="5"/>
      <c r="H61" s="5"/>
      <c r="I61" s="5"/>
      <c r="J61" s="5"/>
      <c r="K61" s="5"/>
      <c r="L61" s="5"/>
      <c r="M61" s="5">
        <v>60</v>
      </c>
      <c r="N61" s="5"/>
      <c r="O61" s="5"/>
    </row>
    <row r="62" spans="1:15" x14ac:dyDescent="0.2">
      <c r="A62" t="s">
        <v>119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60</v>
      </c>
      <c r="O62" s="5"/>
    </row>
    <row r="63" spans="1:15" x14ac:dyDescent="0.2">
      <c r="A63" t="s">
        <v>120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60</v>
      </c>
      <c r="O63" s="5"/>
    </row>
    <row r="64" spans="1:15" x14ac:dyDescent="0.2">
      <c r="A64" t="s">
        <v>121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60</v>
      </c>
      <c r="O64" s="5"/>
    </row>
    <row r="65" spans="1:16" x14ac:dyDescent="0.2">
      <c r="A65" t="s">
        <v>76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60</v>
      </c>
      <c r="O65" s="5"/>
    </row>
    <row r="66" spans="1:16" x14ac:dyDescent="0.2">
      <c r="A66" t="s">
        <v>80</v>
      </c>
      <c r="D66" s="5"/>
      <c r="E66" s="5">
        <v>60</v>
      </c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6" x14ac:dyDescent="0.2">
      <c r="A67" t="s">
        <v>78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60</v>
      </c>
    </row>
    <row r="68" spans="1:16" x14ac:dyDescent="0.2">
      <c r="A68" s="45" t="s">
        <v>79</v>
      </c>
      <c r="D68" s="28">
        <f>SUM(D8:D67)</f>
        <v>370</v>
      </c>
      <c r="E68" s="28">
        <f t="shared" ref="E68:O68" si="0">SUM(E8:E67)</f>
        <v>60</v>
      </c>
      <c r="F68" s="28">
        <f t="shared" si="0"/>
        <v>0</v>
      </c>
      <c r="G68" s="28">
        <f t="shared" si="0"/>
        <v>0</v>
      </c>
      <c r="H68" s="28">
        <f t="shared" si="0"/>
        <v>0</v>
      </c>
      <c r="I68" s="28">
        <f t="shared" si="0"/>
        <v>0</v>
      </c>
      <c r="J68" s="28">
        <f t="shared" si="0"/>
        <v>240</v>
      </c>
      <c r="K68" s="28">
        <f t="shared" si="0"/>
        <v>120</v>
      </c>
      <c r="L68" s="28">
        <f t="shared" si="0"/>
        <v>195</v>
      </c>
      <c r="M68" s="28">
        <f t="shared" si="0"/>
        <v>300</v>
      </c>
      <c r="N68" s="28">
        <f t="shared" si="0"/>
        <v>510</v>
      </c>
      <c r="O68" s="28">
        <f t="shared" si="0"/>
        <v>180</v>
      </c>
      <c r="P68" s="43">
        <f>SUM(D68:O70)</f>
        <v>1975</v>
      </c>
    </row>
    <row r="69" spans="1:16" x14ac:dyDescent="0.2">
      <c r="A69" s="4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43"/>
    </row>
    <row r="70" spans="1:16" x14ac:dyDescent="0.2">
      <c r="A70" s="45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3"/>
    </row>
  </sheetData>
  <mergeCells count="17">
    <mergeCell ref="A1:S3"/>
    <mergeCell ref="A68:A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O68:O70"/>
    <mergeCell ref="P68:P70"/>
    <mergeCell ref="D5:J6"/>
    <mergeCell ref="K5:O6"/>
  </mergeCells>
  <phoneticPr fontId="2" type="noConversion"/>
  <pageMargins left="0.75000000000000011" right="0.75000000000000011" top="1" bottom="1" header="0.5" footer="0.5"/>
  <pageSetup paperSize="9" scale="60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Lavoisier</dc:creator>
  <cp:lastModifiedBy>j.samson</cp:lastModifiedBy>
  <cp:lastPrinted>2014-05-27T13:25:25Z</cp:lastPrinted>
  <dcterms:created xsi:type="dcterms:W3CDTF">2014-05-26T16:30:20Z</dcterms:created>
  <dcterms:modified xsi:type="dcterms:W3CDTF">2014-05-28T10:03:35Z</dcterms:modified>
</cp:coreProperties>
</file>