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libera\Desktop\"/>
    </mc:Choice>
  </mc:AlternateContent>
  <bookViews>
    <workbookView xWindow="0" yWindow="0" windowWidth="25125" windowHeight="14235"/>
  </bookViews>
  <sheets>
    <sheet name="Simulateur simplifié ICP 2018" sheetId="1" r:id="rId1"/>
    <sheet name="Simulateur simplifié ICP 2019" sheetId="2" r:id="rId2"/>
  </sheets>
  <calcPr calcId="152511"/>
</workbook>
</file>

<file path=xl/calcChain.xml><?xml version="1.0" encoding="utf-8"?>
<calcChain xmlns="http://schemas.openxmlformats.org/spreadsheetml/2006/main">
  <c r="I26" i="2" l="1"/>
  <c r="J25" i="2"/>
  <c r="D25" i="2"/>
  <c r="C26" i="2" s="1"/>
  <c r="J19" i="2"/>
  <c r="I27" i="2" s="1"/>
  <c r="I19" i="2"/>
  <c r="C19" i="2"/>
  <c r="D19" i="2" s="1"/>
  <c r="C27" i="2" s="1"/>
  <c r="J24" i="1"/>
  <c r="I25" i="1" s="1"/>
  <c r="I27" i="1" s="1"/>
  <c r="I28" i="1" s="1"/>
  <c r="D24" i="1"/>
  <c r="C25" i="1" s="1"/>
  <c r="C27" i="1" s="1"/>
  <c r="C28" i="1" s="1"/>
  <c r="I18" i="1"/>
  <c r="J18" i="1" s="1"/>
  <c r="I26" i="1" s="1"/>
  <c r="D18" i="1"/>
  <c r="C26" i="1" s="1"/>
  <c r="C18" i="1"/>
  <c r="C28" i="2" l="1"/>
  <c r="C29" i="2" s="1"/>
  <c r="I28" i="2"/>
  <c r="I29" i="2" s="1"/>
</calcChain>
</file>

<file path=xl/sharedStrings.xml><?xml version="1.0" encoding="utf-8"?>
<sst xmlns="http://schemas.openxmlformats.org/spreadsheetml/2006/main" count="98" uniqueCount="42">
  <si>
    <r>
      <rPr>
        <b/>
        <sz val="18"/>
        <color indexed="12"/>
        <rFont val="Arial"/>
      </rPr>
      <t xml:space="preserve">   Simulateur 1/10</t>
    </r>
    <r>
      <rPr>
        <b/>
        <vertAlign val="superscript"/>
        <sz val="18"/>
        <color indexed="12"/>
        <rFont val="Arial"/>
      </rPr>
      <t xml:space="preserve">ème </t>
    </r>
    <r>
      <rPr>
        <b/>
        <sz val="18"/>
        <color indexed="12"/>
        <rFont val="Arial"/>
      </rPr>
      <t xml:space="preserve">CP </t>
    </r>
    <r>
      <rPr>
        <b/>
        <sz val="18"/>
        <color indexed="13"/>
        <rFont val="Arial"/>
      </rPr>
      <t xml:space="preserve">2018 </t>
    </r>
    <r>
      <rPr>
        <b/>
        <sz val="11"/>
        <color indexed="13"/>
        <rFont val="Arial"/>
      </rPr>
      <t>(payé en janvier 2019)</t>
    </r>
  </si>
  <si>
    <t>Journalistes FMM / Techniciens en cycle de F24</t>
  </si>
  <si>
    <t>Personnel technique ou administratif (PTA)</t>
  </si>
  <si>
    <r>
      <rPr>
        <b/>
        <sz val="12"/>
        <color indexed="9"/>
        <rFont val="Arial"/>
      </rPr>
      <t xml:space="preserve">Congés décomptés en jours </t>
    </r>
    <r>
      <rPr>
        <b/>
        <u/>
        <sz val="12"/>
        <color indexed="9"/>
        <rFont val="Arial"/>
      </rPr>
      <t>calendaires</t>
    </r>
    <r>
      <rPr>
        <b/>
        <sz val="12"/>
        <color indexed="9"/>
        <rFont val="Arial"/>
      </rPr>
      <t xml:space="preserve"> (1 semaine = 7 jours)</t>
    </r>
  </si>
  <si>
    <r>
      <rPr>
        <b/>
        <sz val="12"/>
        <color indexed="14"/>
        <rFont val="Arial"/>
      </rPr>
      <t xml:space="preserve">Congés décomptés en jours </t>
    </r>
    <r>
      <rPr>
        <b/>
        <u/>
        <sz val="12"/>
        <color indexed="14"/>
        <rFont val="Arial"/>
      </rPr>
      <t>ouvrés</t>
    </r>
    <r>
      <rPr>
        <b/>
        <sz val="12"/>
        <color indexed="14"/>
        <rFont val="Arial"/>
      </rPr>
      <t xml:space="preserve"> (1 semaine = 5 jours)</t>
    </r>
  </si>
  <si>
    <t>Rémunération brute globale perçue en 2017 *</t>
  </si>
  <si>
    <t>Rémunération brute globale perçue en 2017*</t>
  </si>
  <si>
    <t xml:space="preserve">Salaire mensuel de base en 2017    </t>
  </si>
  <si>
    <t>Valeur mensuelle de votre prime d'ancienneté en 2017</t>
  </si>
  <si>
    <t>* Figure sur le bulletin de décembre 2017</t>
  </si>
  <si>
    <t>Nombre total de CP posés en 2018</t>
  </si>
  <si>
    <t xml:space="preserve">Salaire de base 2018   </t>
  </si>
  <si>
    <t>Prime d'ancienneté 2018</t>
  </si>
  <si>
    <t>TOTAL</t>
  </si>
  <si>
    <t>Valeur maintien de salaire 2018</t>
  </si>
  <si>
    <t xml:space="preserve"> / jour</t>
  </si>
  <si>
    <t>Valeur 1/10ème 2017</t>
  </si>
  <si>
    <t>/ jour</t>
  </si>
  <si>
    <t>Delta</t>
  </si>
  <si>
    <r>
      <rPr>
        <b/>
        <sz val="12"/>
        <color indexed="27"/>
        <rFont val="Arial"/>
      </rPr>
      <t xml:space="preserve">Montant du 1/10ème </t>
    </r>
    <r>
      <rPr>
        <b/>
        <sz val="12"/>
        <color indexed="29"/>
        <rFont val="Arial"/>
      </rPr>
      <t>2018</t>
    </r>
  </si>
  <si>
    <t>**</t>
  </si>
  <si>
    <r>
      <rPr>
        <b/>
        <sz val="10"/>
        <color indexed="9"/>
        <rFont val="Arial"/>
      </rPr>
      <t xml:space="preserve">** </t>
    </r>
    <r>
      <rPr>
        <b/>
        <i/>
        <sz val="10"/>
        <color indexed="29"/>
        <rFont val="Arial"/>
      </rPr>
      <t>Si cette valeur est négative,</t>
    </r>
    <r>
      <rPr>
        <i/>
        <sz val="10"/>
        <color indexed="29"/>
        <rFont val="Arial"/>
      </rPr>
      <t xml:space="preserve"> la règle du maintien de salaire vous est plus favorable.</t>
    </r>
  </si>
  <si>
    <r>
      <rPr>
        <b/>
        <sz val="10"/>
        <color indexed="29"/>
        <rFont val="Arial"/>
      </rPr>
      <t>**</t>
    </r>
    <r>
      <rPr>
        <b/>
        <i/>
        <sz val="10"/>
        <color indexed="30"/>
        <rFont val="Arial"/>
      </rPr>
      <t xml:space="preserve"> </t>
    </r>
    <r>
      <rPr>
        <b/>
        <i/>
        <sz val="10"/>
        <color indexed="29"/>
        <rFont val="Arial"/>
      </rPr>
      <t>Si cette valeur est négative,</t>
    </r>
    <r>
      <rPr>
        <i/>
        <sz val="10"/>
        <color indexed="29"/>
        <rFont val="Arial"/>
      </rPr>
      <t xml:space="preserve"> la règle du maintien de salaire vous est plus favorable.</t>
    </r>
  </si>
  <si>
    <r>
      <rPr>
        <i/>
        <sz val="10"/>
        <color indexed="29"/>
        <rFont val="Arial"/>
      </rPr>
      <t>Vous ne percevez donc pas le 1/10</t>
    </r>
    <r>
      <rPr>
        <i/>
        <vertAlign val="superscript"/>
        <sz val="10"/>
        <color indexed="29"/>
        <rFont val="Arial"/>
      </rPr>
      <t>ème</t>
    </r>
    <r>
      <rPr>
        <i/>
        <sz val="10"/>
        <color indexed="29"/>
        <rFont val="Arial"/>
      </rPr>
      <t xml:space="preserve"> CP.</t>
    </r>
  </si>
  <si>
    <r>
      <rPr>
        <sz val="10"/>
        <color indexed="27"/>
        <rFont val="Arial"/>
      </rPr>
      <t xml:space="preserve">- Ce </t>
    </r>
    <r>
      <rPr>
        <b/>
        <sz val="10"/>
        <color indexed="27"/>
        <rFont val="Arial"/>
      </rPr>
      <t>simulateur simplifié</t>
    </r>
    <r>
      <rPr>
        <sz val="10"/>
        <color indexed="27"/>
        <rFont val="Arial"/>
      </rPr>
      <t xml:space="preserve"> vous permet d'estimer le montant de votre 1/10</t>
    </r>
    <r>
      <rPr>
        <vertAlign val="superscript"/>
        <sz val="10"/>
        <color indexed="27"/>
        <rFont val="Arial"/>
      </rPr>
      <t>ème</t>
    </r>
    <r>
      <rPr>
        <sz val="10"/>
        <color indexed="27"/>
        <rFont val="Arial"/>
      </rPr>
      <t xml:space="preserve"> CP. </t>
    </r>
    <r>
      <rPr>
        <b/>
        <sz val="10"/>
        <color indexed="27"/>
        <rFont val="Arial"/>
      </rPr>
      <t>Le résultat exact</t>
    </r>
    <r>
      <rPr>
        <sz val="10"/>
        <color indexed="27"/>
        <rFont val="Arial"/>
      </rPr>
      <t xml:space="preserve"> </t>
    </r>
    <r>
      <rPr>
        <b/>
        <sz val="10"/>
        <color indexed="27"/>
        <rFont val="Arial"/>
      </rPr>
      <t>peut éventuellement varier en fonction de votre situation particulière</t>
    </r>
    <r>
      <rPr>
        <sz val="10"/>
        <color indexed="27"/>
        <rFont val="Arial"/>
      </rPr>
      <t>.</t>
    </r>
  </si>
  <si>
    <r>
      <rPr>
        <sz val="10"/>
        <color indexed="27"/>
        <rFont val="Arial"/>
      </rPr>
      <t xml:space="preserve">- </t>
    </r>
    <r>
      <rPr>
        <b/>
        <sz val="10"/>
        <color indexed="27"/>
        <rFont val="Arial"/>
      </rPr>
      <t>Renseignez les champs</t>
    </r>
    <r>
      <rPr>
        <sz val="10"/>
        <color indexed="27"/>
        <rFont val="Arial"/>
      </rPr>
      <t xml:space="preserve"> avec votre rémunération annuelle brute figurant sur le </t>
    </r>
    <r>
      <rPr>
        <b/>
        <sz val="10"/>
        <color indexed="27"/>
        <rFont val="Arial"/>
      </rPr>
      <t>bulletin de décembre</t>
    </r>
    <r>
      <rPr>
        <sz val="10"/>
        <color indexed="27"/>
        <rFont val="Arial"/>
      </rPr>
      <t xml:space="preserve"> </t>
    </r>
    <r>
      <rPr>
        <b/>
        <sz val="10"/>
        <color indexed="27"/>
        <rFont val="Arial"/>
      </rPr>
      <t>2018</t>
    </r>
    <r>
      <rPr>
        <sz val="10"/>
        <color indexed="27"/>
        <rFont val="Arial"/>
      </rPr>
      <t xml:space="preserve">, votre salaire de base, prime d'ancienneté et le nombre de jours de congés que vous pensez pouvoir prendre en </t>
    </r>
    <r>
      <rPr>
        <b/>
        <sz val="10"/>
        <color indexed="27"/>
        <rFont val="Arial"/>
      </rPr>
      <t>2019</t>
    </r>
    <r>
      <rPr>
        <sz val="10"/>
        <color indexed="27"/>
        <rFont val="Arial"/>
      </rPr>
      <t>.</t>
    </r>
  </si>
  <si>
    <r>
      <rPr>
        <sz val="10"/>
        <color indexed="27"/>
        <rFont val="Arial"/>
      </rPr>
      <t xml:space="preserve">- Chaque salarié dispose de </t>
    </r>
    <r>
      <rPr>
        <b/>
        <sz val="10"/>
        <color indexed="30"/>
        <rFont val="Arial"/>
      </rPr>
      <t>5 semaines de congés par an</t>
    </r>
    <r>
      <rPr>
        <sz val="10"/>
        <color indexed="30"/>
        <rFont val="Arial"/>
      </rPr>
      <t xml:space="preserve"> + éventuellement </t>
    </r>
    <r>
      <rPr>
        <b/>
        <sz val="10"/>
        <color indexed="30"/>
        <rFont val="Arial"/>
      </rPr>
      <t>1 ou 2 jours de "fractionnement"</t>
    </r>
    <r>
      <rPr>
        <sz val="10"/>
        <color indexed="30"/>
        <rFont val="Arial"/>
      </rPr>
      <t>.</t>
    </r>
    <r>
      <rPr>
        <sz val="10"/>
        <color indexed="8"/>
        <rFont val="Arial"/>
      </rPr>
      <t xml:space="preserve"> </t>
    </r>
    <r>
      <rPr>
        <sz val="10"/>
        <color indexed="30"/>
        <rFont val="Arial"/>
      </rPr>
      <t>On peut donc poser au maximum</t>
    </r>
    <r>
      <rPr>
        <sz val="10"/>
        <color indexed="8"/>
        <rFont val="Arial"/>
      </rPr>
      <t xml:space="preserve"> </t>
    </r>
    <r>
      <rPr>
        <b/>
        <sz val="10"/>
        <color indexed="14"/>
        <rFont val="Arial"/>
      </rPr>
      <t>27 jours ouvrés</t>
    </r>
    <r>
      <rPr>
        <b/>
        <sz val="10"/>
        <color indexed="8"/>
        <rFont val="Arial"/>
      </rPr>
      <t xml:space="preserve"> </t>
    </r>
    <r>
      <rPr>
        <sz val="10"/>
        <color indexed="8"/>
        <rFont val="Arial"/>
      </rPr>
      <t xml:space="preserve">ou </t>
    </r>
    <r>
      <rPr>
        <b/>
        <sz val="10"/>
        <color indexed="9"/>
        <rFont val="Arial"/>
      </rPr>
      <t>37,8 jours calendaires</t>
    </r>
    <r>
      <rPr>
        <sz val="10"/>
        <color indexed="9"/>
        <rFont val="Arial"/>
      </rPr>
      <t xml:space="preserve"> </t>
    </r>
    <r>
      <rPr>
        <sz val="10"/>
        <color indexed="30"/>
        <rFont val="Arial"/>
      </rPr>
      <t>de CP / (1 jour ouvré = 1,4 jour calendaire)</t>
    </r>
  </si>
  <si>
    <r>
      <rPr>
        <sz val="10"/>
        <color indexed="27"/>
        <rFont val="Arial"/>
      </rPr>
      <t>- Si vous percevez une</t>
    </r>
    <r>
      <rPr>
        <b/>
        <sz val="10"/>
        <color indexed="8"/>
        <rFont val="Arial"/>
      </rPr>
      <t xml:space="preserve"> </t>
    </r>
    <r>
      <rPr>
        <b/>
        <sz val="10"/>
        <color indexed="30"/>
        <rFont val="Arial"/>
      </rPr>
      <t>prime de panier</t>
    </r>
    <r>
      <rPr>
        <sz val="10"/>
        <color indexed="30"/>
        <rFont val="Arial"/>
      </rPr>
      <t>, vous devez ajouter son montant global à votre rémunération annuelle brute.</t>
    </r>
  </si>
  <si>
    <r>
      <rPr>
        <sz val="10"/>
        <color indexed="27"/>
        <rFont val="Arial"/>
      </rPr>
      <t>- À revenus égaux, le 1/10</t>
    </r>
    <r>
      <rPr>
        <vertAlign val="superscript"/>
        <sz val="10"/>
        <color indexed="27"/>
        <rFont val="Arial"/>
      </rPr>
      <t>ème</t>
    </r>
    <r>
      <rPr>
        <sz val="10"/>
        <color indexed="27"/>
        <rFont val="Arial"/>
      </rPr>
      <t xml:space="preserve"> diffère de quelques euros selon que le décompte du temps de travail est en jours calendaires ou ouvrés. Cette situation anormale est due à un mauvais paramétrage du logiciel de paie de FMM.</t>
    </r>
  </si>
  <si>
    <r>
      <rPr>
        <b/>
        <sz val="18"/>
        <color indexed="12"/>
        <rFont val="Arial"/>
      </rPr>
      <t xml:space="preserve">   Simulateur 1/10</t>
    </r>
    <r>
      <rPr>
        <b/>
        <vertAlign val="superscript"/>
        <sz val="18"/>
        <color indexed="12"/>
        <rFont val="Arial"/>
      </rPr>
      <t xml:space="preserve">ème </t>
    </r>
    <r>
      <rPr>
        <b/>
        <sz val="18"/>
        <color indexed="12"/>
        <rFont val="Arial"/>
      </rPr>
      <t xml:space="preserve">CP </t>
    </r>
    <r>
      <rPr>
        <b/>
        <sz val="18"/>
        <color indexed="13"/>
        <rFont val="Arial"/>
      </rPr>
      <t xml:space="preserve">2019 </t>
    </r>
    <r>
      <rPr>
        <b/>
        <sz val="11"/>
        <color indexed="13"/>
        <rFont val="Arial"/>
      </rPr>
      <t>(payé en janvier 2020)</t>
    </r>
  </si>
  <si>
    <t>Rémunération brute globale perçue en 2018 *</t>
  </si>
  <si>
    <t>Rémunération brute globale perçue en 2018*</t>
  </si>
  <si>
    <t>1/10ème CP 2018 (perçu en janvier 2019)</t>
  </si>
  <si>
    <t xml:space="preserve">Salaire mensuel de base en 2018    </t>
  </si>
  <si>
    <t>Valeur mensuelle de votre prime d'ancienneté en 2018</t>
  </si>
  <si>
    <t>* Figure sur le bulletin de décembre 2018</t>
  </si>
  <si>
    <t>Nombre total de CP que vous pensez poser en 2019</t>
  </si>
  <si>
    <t xml:space="preserve">Salaire de base 2019   </t>
  </si>
  <si>
    <t>Prime d'ancienneté 2019</t>
  </si>
  <si>
    <r>
      <rPr>
        <b/>
        <sz val="12"/>
        <color indexed="27"/>
        <rFont val="Arial"/>
      </rPr>
      <t xml:space="preserve">Montant du 1/10ème </t>
    </r>
    <r>
      <rPr>
        <b/>
        <sz val="12"/>
        <color indexed="29"/>
        <rFont val="Arial"/>
      </rPr>
      <t>2019</t>
    </r>
  </si>
  <si>
    <t>Remarques :</t>
  </si>
  <si>
    <r>
      <t>-</t>
    </r>
    <r>
      <rPr>
        <b/>
        <sz val="10"/>
        <color indexed="27"/>
        <rFont val="Arial"/>
      </rPr>
      <t xml:space="preserve"> Important :</t>
    </r>
    <r>
      <rPr>
        <sz val="10"/>
        <color indexed="27"/>
        <rFont val="Arial"/>
      </rPr>
      <t xml:space="preserve"> les </t>
    </r>
    <r>
      <rPr>
        <b/>
        <sz val="10"/>
        <color indexed="27"/>
        <rFont val="Arial"/>
      </rPr>
      <t xml:space="preserve">primes exceptionnelles </t>
    </r>
    <r>
      <rPr>
        <sz val="10"/>
        <color indexed="27"/>
        <rFont val="Arial"/>
      </rPr>
      <t xml:space="preserve">et la </t>
    </r>
    <r>
      <rPr>
        <b/>
        <sz val="10"/>
        <color indexed="27"/>
        <rFont val="Arial"/>
        <family val="2"/>
      </rPr>
      <t>prime de parentalité</t>
    </r>
    <r>
      <rPr>
        <sz val="10"/>
        <color indexed="27"/>
        <rFont val="Arial"/>
      </rPr>
      <t xml:space="preserve"> ne doivent pas être prises en compte dans la rémunération globale.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</si>
</sst>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2]"/>
  </numFmts>
  <fonts count="43" x14ac:knownFonts="1">
    <font>
      <sz val="10"/>
      <color indexed="8"/>
      <name val="Arial"/>
    </font>
    <font>
      <b/>
      <sz val="10"/>
      <color indexed="9"/>
      <name val="Arial"/>
    </font>
    <font>
      <b/>
      <sz val="18"/>
      <color indexed="12"/>
      <name val="Arial"/>
    </font>
    <font>
      <b/>
      <vertAlign val="superscript"/>
      <sz val="18"/>
      <color indexed="12"/>
      <name val="Arial"/>
    </font>
    <font>
      <b/>
      <sz val="18"/>
      <color indexed="13"/>
      <name val="Arial"/>
    </font>
    <font>
      <b/>
      <sz val="11"/>
      <color indexed="13"/>
      <name val="Arial"/>
    </font>
    <font>
      <b/>
      <sz val="16"/>
      <color indexed="9"/>
      <name val="Arial"/>
    </font>
    <font>
      <b/>
      <sz val="16"/>
      <color indexed="14"/>
      <name val="Arial"/>
    </font>
    <font>
      <b/>
      <sz val="12"/>
      <color indexed="9"/>
      <name val="Arial"/>
    </font>
    <font>
      <b/>
      <u/>
      <sz val="12"/>
      <color indexed="9"/>
      <name val="Arial"/>
    </font>
    <font>
      <b/>
      <sz val="10"/>
      <color indexed="14"/>
      <name val="Arial"/>
    </font>
    <font>
      <b/>
      <sz val="12"/>
      <color indexed="14"/>
      <name val="Arial"/>
    </font>
    <font>
      <b/>
      <u/>
      <sz val="12"/>
      <color indexed="14"/>
      <name val="Arial"/>
    </font>
    <font>
      <b/>
      <sz val="10"/>
      <color indexed="17"/>
      <name val="Arial"/>
    </font>
    <font>
      <b/>
      <sz val="10"/>
      <color indexed="18"/>
      <name val="Arial"/>
    </font>
    <font>
      <b/>
      <sz val="10"/>
      <color indexed="19"/>
      <name val="Arial"/>
    </font>
    <font>
      <sz val="10"/>
      <color indexed="19"/>
      <name val="Arial"/>
    </font>
    <font>
      <sz val="10"/>
      <color indexed="21"/>
      <name val="Arial"/>
    </font>
    <font>
      <sz val="10"/>
      <color indexed="10"/>
      <name val="Arial"/>
    </font>
    <font>
      <sz val="10"/>
      <color indexed="14"/>
      <name val="Arial"/>
    </font>
    <font>
      <b/>
      <sz val="10"/>
      <color indexed="22"/>
      <name val="Arial"/>
    </font>
    <font>
      <sz val="10"/>
      <color indexed="9"/>
      <name val="Arial"/>
    </font>
    <font>
      <sz val="10"/>
      <color indexed="22"/>
      <name val="Arial"/>
    </font>
    <font>
      <b/>
      <sz val="10"/>
      <color indexed="25"/>
      <name val="Arial"/>
    </font>
    <font>
      <sz val="10"/>
      <color indexed="25"/>
      <name val="Arial"/>
    </font>
    <font>
      <b/>
      <sz val="10"/>
      <color indexed="8"/>
      <name val="Arial"/>
    </font>
    <font>
      <b/>
      <sz val="12"/>
      <color indexed="27"/>
      <name val="Arial"/>
    </font>
    <font>
      <b/>
      <sz val="12"/>
      <color indexed="29"/>
      <name val="Arial"/>
    </font>
    <font>
      <sz val="10"/>
      <color indexed="29"/>
      <name val="Arial"/>
    </font>
    <font>
      <i/>
      <sz val="10"/>
      <color indexed="27"/>
      <name val="Arial"/>
    </font>
    <font>
      <sz val="10"/>
      <color indexed="27"/>
      <name val="Arial"/>
    </font>
    <font>
      <b/>
      <i/>
      <sz val="10"/>
      <color indexed="29"/>
      <name val="Arial"/>
    </font>
    <font>
      <i/>
      <sz val="10"/>
      <color indexed="29"/>
      <name val="Arial"/>
    </font>
    <font>
      <b/>
      <sz val="10"/>
      <color indexed="29"/>
      <name val="Arial"/>
    </font>
    <font>
      <b/>
      <i/>
      <sz val="10"/>
      <color indexed="30"/>
      <name val="Arial"/>
    </font>
    <font>
      <i/>
      <vertAlign val="superscript"/>
      <sz val="10"/>
      <color indexed="29"/>
      <name val="Arial"/>
    </font>
    <font>
      <b/>
      <sz val="10"/>
      <color indexed="27"/>
      <name val="Arial"/>
    </font>
    <font>
      <vertAlign val="superscript"/>
      <sz val="10"/>
      <color indexed="27"/>
      <name val="Arial"/>
    </font>
    <font>
      <b/>
      <sz val="10"/>
      <color indexed="30"/>
      <name val="Arial"/>
    </font>
    <font>
      <sz val="10"/>
      <color indexed="30"/>
      <name val="Arial"/>
    </font>
    <font>
      <b/>
      <sz val="14"/>
      <color indexed="27"/>
      <name val="Arial"/>
    </font>
    <font>
      <b/>
      <sz val="10"/>
      <color indexed="27"/>
      <name val="Arial"/>
      <family val="2"/>
    </font>
    <font>
      <sz val="10"/>
      <color indexed="2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8"/>
        <bgColor auto="1"/>
      </patternFill>
    </fill>
  </fills>
  <borders count="117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14"/>
      </bottom>
      <diagonal/>
    </border>
    <border>
      <left style="thin">
        <color indexed="11"/>
      </left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14"/>
      </right>
      <top/>
      <bottom/>
      <diagonal/>
    </border>
    <border>
      <left style="thick">
        <color indexed="14"/>
      </left>
      <right/>
      <top style="thick">
        <color indexed="14"/>
      </top>
      <bottom style="thin">
        <color indexed="14"/>
      </bottom>
      <diagonal/>
    </border>
    <border>
      <left/>
      <right/>
      <top style="thick">
        <color indexed="14"/>
      </top>
      <bottom style="thin">
        <color indexed="14"/>
      </bottom>
      <diagonal/>
    </border>
    <border>
      <left/>
      <right style="thick">
        <color indexed="14"/>
      </right>
      <top style="thick">
        <color indexed="14"/>
      </top>
      <bottom style="thin">
        <color indexed="14"/>
      </bottom>
      <diagonal/>
    </border>
    <border>
      <left style="thick">
        <color indexed="14"/>
      </left>
      <right/>
      <top/>
      <bottom/>
      <diagonal/>
    </border>
    <border>
      <left style="thick">
        <color indexed="9"/>
      </left>
      <right/>
      <top style="thin">
        <color indexed="9"/>
      </top>
      <bottom style="thin">
        <color indexed="18"/>
      </bottom>
      <diagonal/>
    </border>
    <border>
      <left/>
      <right/>
      <top style="thin">
        <color indexed="9"/>
      </top>
      <bottom style="thin">
        <color indexed="18"/>
      </bottom>
      <diagonal/>
    </border>
    <border>
      <left/>
      <right/>
      <top style="thin">
        <color indexed="9"/>
      </top>
      <bottom style="thick">
        <color indexed="19"/>
      </bottom>
      <diagonal/>
    </border>
    <border>
      <left/>
      <right style="thick">
        <color indexed="9"/>
      </right>
      <top style="thin">
        <color indexed="9"/>
      </top>
      <bottom/>
      <diagonal/>
    </border>
    <border>
      <left style="thick">
        <color indexed="14"/>
      </left>
      <right/>
      <top style="thin">
        <color indexed="14"/>
      </top>
      <bottom style="thin">
        <color indexed="18"/>
      </bottom>
      <diagonal/>
    </border>
    <border>
      <left/>
      <right/>
      <top style="thin">
        <color indexed="14"/>
      </top>
      <bottom style="thin">
        <color indexed="18"/>
      </bottom>
      <diagonal/>
    </border>
    <border>
      <left/>
      <right/>
      <top style="thin">
        <color indexed="14"/>
      </top>
      <bottom style="thick">
        <color indexed="19"/>
      </bottom>
      <diagonal/>
    </border>
    <border>
      <left/>
      <right style="thick">
        <color indexed="14"/>
      </right>
      <top style="thin">
        <color indexed="14"/>
      </top>
      <bottom/>
      <diagonal/>
    </border>
    <border>
      <left style="thick">
        <color indexed="9"/>
      </left>
      <right/>
      <top style="thin">
        <color indexed="18"/>
      </top>
      <bottom style="thin">
        <color indexed="19"/>
      </bottom>
      <diagonal/>
    </border>
    <border>
      <left/>
      <right style="thick">
        <color indexed="19"/>
      </right>
      <top style="thin">
        <color indexed="18"/>
      </top>
      <bottom style="thin">
        <color indexed="19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ck">
        <color indexed="9"/>
      </right>
      <top/>
      <bottom/>
      <diagonal/>
    </border>
    <border>
      <left style="thick">
        <color indexed="14"/>
      </left>
      <right/>
      <top style="thin">
        <color indexed="18"/>
      </top>
      <bottom style="thin">
        <color indexed="19"/>
      </bottom>
      <diagonal/>
    </border>
    <border>
      <left style="thick">
        <color indexed="19"/>
      </left>
      <right style="thick">
        <color indexed="14"/>
      </right>
      <top/>
      <bottom/>
      <diagonal/>
    </border>
    <border>
      <left style="thick">
        <color indexed="9"/>
      </left>
      <right/>
      <top style="thin">
        <color indexed="19"/>
      </top>
      <bottom style="thin">
        <color indexed="19"/>
      </bottom>
      <diagonal/>
    </border>
    <border>
      <left/>
      <right style="thick">
        <color indexed="19"/>
      </right>
      <top style="thin">
        <color indexed="19"/>
      </top>
      <bottom style="thin">
        <color indexed="19"/>
      </bottom>
      <diagonal/>
    </border>
    <border>
      <left style="thick">
        <color indexed="14"/>
      </left>
      <right/>
      <top style="thin">
        <color indexed="19"/>
      </top>
      <bottom style="thin">
        <color indexed="19"/>
      </bottom>
      <diagonal/>
    </border>
    <border>
      <left style="thick">
        <color indexed="9"/>
      </left>
      <right/>
      <top style="thin">
        <color indexed="19"/>
      </top>
      <bottom style="thin">
        <color indexed="18"/>
      </bottom>
      <diagonal/>
    </border>
    <border>
      <left/>
      <right style="thick">
        <color indexed="19"/>
      </right>
      <top style="thin">
        <color indexed="19"/>
      </top>
      <bottom style="thin">
        <color indexed="18"/>
      </bottom>
      <diagonal/>
    </border>
    <border>
      <left style="thick">
        <color indexed="14"/>
      </left>
      <right/>
      <top style="thin">
        <color indexed="19"/>
      </top>
      <bottom style="thin">
        <color indexed="18"/>
      </bottom>
      <diagonal/>
    </border>
    <border>
      <left style="thick">
        <color indexed="9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ck">
        <color indexed="19"/>
      </top>
      <bottom/>
      <diagonal/>
    </border>
    <border>
      <left/>
      <right style="thick">
        <color indexed="9"/>
      </right>
      <top/>
      <bottom/>
      <diagonal/>
    </border>
    <border>
      <left style="thick">
        <color indexed="14"/>
      </left>
      <right/>
      <top style="thin">
        <color indexed="18"/>
      </top>
      <bottom/>
      <diagonal/>
    </border>
    <border>
      <left style="thick">
        <color indexed="9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ck">
        <color indexed="14"/>
      </left>
      <right/>
      <top/>
      <bottom style="thin">
        <color indexed="22"/>
      </bottom>
      <diagonal/>
    </border>
    <border>
      <left style="thick">
        <color indexed="9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thick">
        <color indexed="9"/>
      </right>
      <top/>
      <bottom/>
      <diagonal/>
    </border>
    <border>
      <left style="thick">
        <color indexed="14"/>
      </left>
      <right/>
      <top style="thin">
        <color indexed="22"/>
      </top>
      <bottom style="thin">
        <color indexed="22"/>
      </bottom>
      <diagonal/>
    </border>
    <border>
      <left style="thick">
        <color indexed="22"/>
      </left>
      <right style="thick">
        <color indexed="14"/>
      </right>
      <top/>
      <bottom/>
      <diagonal/>
    </border>
    <border>
      <left style="thick">
        <color indexed="9"/>
      </left>
      <right/>
      <top style="thin">
        <color indexed="22"/>
      </top>
      <bottom style="thin">
        <color indexed="25"/>
      </bottom>
      <diagonal/>
    </border>
    <border>
      <left/>
      <right/>
      <top style="thin">
        <color indexed="22"/>
      </top>
      <bottom style="thin">
        <color indexed="25"/>
      </bottom>
      <diagonal/>
    </border>
    <border>
      <left/>
      <right/>
      <top style="thick">
        <color indexed="22"/>
      </top>
      <bottom style="thick">
        <color indexed="25"/>
      </bottom>
      <diagonal/>
    </border>
    <border>
      <left style="thick">
        <color indexed="14"/>
      </left>
      <right/>
      <top style="thin">
        <color indexed="22"/>
      </top>
      <bottom style="thin">
        <color indexed="25"/>
      </bottom>
      <diagonal/>
    </border>
    <border>
      <left style="thick">
        <color indexed="9"/>
      </left>
      <right/>
      <top style="thin">
        <color indexed="25"/>
      </top>
      <bottom style="thin">
        <color indexed="25"/>
      </bottom>
      <diagonal/>
    </border>
    <border>
      <left/>
      <right style="thick">
        <color indexed="25"/>
      </right>
      <top style="thin">
        <color indexed="25"/>
      </top>
      <bottom style="thin">
        <color indexed="25"/>
      </bottom>
      <diagonal/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  <diagonal/>
    </border>
    <border>
      <left style="thick">
        <color indexed="25"/>
      </left>
      <right style="thick">
        <color indexed="9"/>
      </right>
      <top/>
      <bottom/>
      <diagonal/>
    </border>
    <border>
      <left style="thick">
        <color indexed="14"/>
      </left>
      <right/>
      <top style="thin">
        <color indexed="25"/>
      </top>
      <bottom style="thin">
        <color indexed="25"/>
      </bottom>
      <diagonal/>
    </border>
    <border>
      <left style="thick">
        <color indexed="25"/>
      </left>
      <right style="thick">
        <color indexed="14"/>
      </right>
      <top/>
      <bottom/>
      <diagonal/>
    </border>
    <border>
      <left style="thick">
        <color indexed="9"/>
      </left>
      <right/>
      <top style="thin">
        <color indexed="25"/>
      </top>
      <bottom/>
      <diagonal/>
    </border>
    <border>
      <left/>
      <right/>
      <top style="thin">
        <color indexed="25"/>
      </top>
      <bottom/>
      <diagonal/>
    </border>
    <border>
      <left/>
      <right/>
      <top style="thick">
        <color indexed="25"/>
      </top>
      <bottom/>
      <diagonal/>
    </border>
    <border>
      <left style="thick">
        <color indexed="14"/>
      </left>
      <right/>
      <top style="thin">
        <color indexed="25"/>
      </top>
      <bottom/>
      <diagonal/>
    </border>
    <border>
      <left style="thick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14"/>
      </left>
      <right/>
      <top/>
      <bottom style="thin">
        <color indexed="8"/>
      </bottom>
      <diagonal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14"/>
      </left>
      <right/>
      <top style="thin">
        <color indexed="8"/>
      </top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14"/>
      </left>
      <right/>
      <top/>
      <bottom style="thick">
        <color indexed="14"/>
      </bottom>
      <diagonal/>
    </border>
    <border>
      <left/>
      <right style="thick">
        <color indexed="14"/>
      </right>
      <top/>
      <bottom style="thick">
        <color indexed="14"/>
      </bottom>
      <diagonal/>
    </border>
    <border>
      <left/>
      <right/>
      <top style="thick">
        <color indexed="9"/>
      </top>
      <bottom/>
      <diagonal/>
    </border>
    <border>
      <left/>
      <right/>
      <top style="thick">
        <color indexed="14"/>
      </top>
      <bottom/>
      <diagonal/>
    </border>
    <border>
      <left/>
      <right/>
      <top/>
      <bottom style="thick">
        <color indexed="27"/>
      </bottom>
      <diagonal/>
    </border>
    <border>
      <left/>
      <right style="thin">
        <color indexed="11"/>
      </right>
      <top/>
      <bottom style="thick">
        <color indexed="27"/>
      </bottom>
      <diagonal/>
    </border>
    <border>
      <left style="thin">
        <color indexed="11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11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11"/>
      </left>
      <right style="thick">
        <color indexed="8"/>
      </right>
      <top/>
      <bottom style="thin">
        <color indexed="11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/>
      <top style="thick">
        <color indexed="9"/>
      </top>
      <bottom/>
      <diagonal/>
    </border>
    <border>
      <left/>
      <right/>
      <top style="thick">
        <color indexed="14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n">
        <color indexed="11"/>
      </right>
      <top style="thick">
        <color indexed="8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/>
    <xf numFmtId="49" fontId="6" fillId="2" borderId="7" xfId="0" applyNumberFormat="1" applyFont="1" applyFill="1" applyBorder="1" applyAlignment="1">
      <alignment vertical="top"/>
    </xf>
    <xf numFmtId="0" fontId="1" fillId="2" borderId="7" xfId="0" applyFont="1" applyFill="1" applyBorder="1" applyAlignment="1"/>
    <xf numFmtId="49" fontId="7" fillId="2" borderId="8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49" fontId="1" fillId="3" borderId="10" xfId="0" applyNumberFormat="1" applyFont="1" applyFill="1" applyBorder="1" applyAlignment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49" fontId="10" fillId="4" borderId="15" xfId="0" applyNumberFormat="1" applyFont="1" applyFill="1" applyBorder="1" applyAlignment="1"/>
    <xf numFmtId="0" fontId="13" fillId="4" borderId="16" xfId="0" applyFont="1" applyFill="1" applyBorder="1" applyAlignment="1"/>
    <xf numFmtId="0" fontId="13" fillId="4" borderId="17" xfId="0" applyFont="1" applyFill="1" applyBorder="1" applyAlignment="1"/>
    <xf numFmtId="0" fontId="0" fillId="2" borderId="18" xfId="0" applyFont="1" applyFill="1" applyBorder="1" applyAlignment="1"/>
    <xf numFmtId="0" fontId="0" fillId="2" borderId="9" xfId="0" applyFont="1" applyFill="1" applyBorder="1" applyAlignment="1"/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0" fontId="0" fillId="2" borderId="21" xfId="0" applyFont="1" applyFill="1" applyBorder="1" applyAlignment="1"/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14" fillId="5" borderId="9" xfId="0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6" fillId="5" borderId="28" xfId="0" applyFont="1" applyFill="1" applyBorder="1" applyAlignment="1">
      <alignment vertical="center"/>
    </xf>
    <xf numFmtId="164" fontId="16" fillId="2" borderId="29" xfId="0" applyNumberFormat="1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5" borderId="14" xfId="0" applyFont="1" applyFill="1" applyBorder="1" applyAlignment="1">
      <alignment vertical="center"/>
    </xf>
    <xf numFmtId="49" fontId="15" fillId="5" borderId="31" xfId="0" applyNumberFormat="1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5" fillId="5" borderId="9" xfId="0" applyNumberFormat="1" applyFont="1" applyFill="1" applyBorder="1" applyAlignment="1">
      <alignment horizontal="center" vertical="center"/>
    </xf>
    <xf numFmtId="49" fontId="15" fillId="5" borderId="33" xfId="0" applyNumberFormat="1" applyFont="1" applyFill="1" applyBorder="1" applyAlignment="1">
      <alignment vertical="center"/>
    </xf>
    <xf numFmtId="0" fontId="16" fillId="5" borderId="34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5" fillId="5" borderId="14" xfId="0" applyNumberFormat="1" applyFont="1" applyFill="1" applyBorder="1" applyAlignment="1">
      <alignment horizontal="center" vertical="center"/>
    </xf>
    <xf numFmtId="49" fontId="15" fillId="5" borderId="35" xfId="0" applyNumberFormat="1" applyFont="1" applyFill="1" applyBorder="1" applyAlignment="1">
      <alignment vertical="center"/>
    </xf>
    <xf numFmtId="49" fontId="15" fillId="5" borderId="36" xfId="0" applyNumberFormat="1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49" fontId="15" fillId="5" borderId="38" xfId="0" applyNumberFormat="1" applyFont="1" applyFill="1" applyBorder="1" applyAlignment="1">
      <alignment vertical="center"/>
    </xf>
    <xf numFmtId="49" fontId="17" fillId="2" borderId="39" xfId="0" applyNumberFormat="1" applyFont="1" applyFill="1" applyBorder="1" applyAlignment="1"/>
    <xf numFmtId="164" fontId="18" fillId="2" borderId="40" xfId="0" applyNumberFormat="1" applyFont="1" applyFill="1" applyBorder="1" applyAlignment="1"/>
    <xf numFmtId="164" fontId="18" fillId="2" borderId="41" xfId="0" applyNumberFormat="1" applyFont="1" applyFill="1" applyBorder="1" applyAlignment="1"/>
    <xf numFmtId="0" fontId="0" fillId="2" borderId="42" xfId="0" applyFont="1" applyFill="1" applyBorder="1" applyAlignment="1"/>
    <xf numFmtId="49" fontId="19" fillId="2" borderId="43" xfId="0" applyNumberFormat="1" applyFont="1" applyFill="1" applyBorder="1" applyAlignment="1"/>
    <xf numFmtId="0" fontId="17" fillId="2" borderId="44" xfId="0" applyFont="1" applyFill="1" applyBorder="1" applyAlignment="1"/>
    <xf numFmtId="164" fontId="18" fillId="2" borderId="45" xfId="0" applyNumberFormat="1" applyFont="1" applyFill="1" applyBorder="1" applyAlignment="1"/>
    <xf numFmtId="164" fontId="18" fillId="2" borderId="46" xfId="0" applyNumberFormat="1" applyFont="1" applyFill="1" applyBorder="1" applyAlignment="1"/>
    <xf numFmtId="0" fontId="19" fillId="2" borderId="47" xfId="0" applyFont="1" applyFill="1" applyBorder="1" applyAlignment="1"/>
    <xf numFmtId="0" fontId="20" fillId="6" borderId="9" xfId="0" applyNumberFormat="1" applyFont="1" applyFill="1" applyBorder="1" applyAlignment="1">
      <alignment horizontal="center" vertical="center"/>
    </xf>
    <xf numFmtId="49" fontId="20" fillId="6" borderId="48" xfId="0" applyNumberFormat="1" applyFont="1" applyFill="1" applyBorder="1" applyAlignment="1">
      <alignment vertical="center"/>
    </xf>
    <xf numFmtId="0" fontId="21" fillId="6" borderId="49" xfId="0" applyFont="1" applyFill="1" applyBorder="1" applyAlignment="1">
      <alignment vertical="center"/>
    </xf>
    <xf numFmtId="0" fontId="22" fillId="2" borderId="5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20" fillId="2" borderId="13" xfId="0" applyFont="1" applyFill="1" applyBorder="1" applyAlignment="1">
      <alignment horizontal="center" vertical="center"/>
    </xf>
    <xf numFmtId="0" fontId="20" fillId="7" borderId="14" xfId="0" applyNumberFormat="1" applyFont="1" applyFill="1" applyBorder="1" applyAlignment="1">
      <alignment horizontal="center" vertical="center"/>
    </xf>
    <xf numFmtId="49" fontId="20" fillId="6" borderId="52" xfId="0" applyNumberFormat="1" applyFont="1" applyFill="1" applyBorder="1" applyAlignment="1">
      <alignment vertical="center"/>
    </xf>
    <xf numFmtId="0" fontId="22" fillId="6" borderId="49" xfId="0" applyFont="1" applyFill="1" applyBorder="1" applyAlignment="1">
      <alignment vertical="center"/>
    </xf>
    <xf numFmtId="0" fontId="0" fillId="2" borderId="53" xfId="0" applyFont="1" applyFill="1" applyBorder="1" applyAlignment="1">
      <alignment vertical="center"/>
    </xf>
    <xf numFmtId="0" fontId="0" fillId="2" borderId="54" xfId="0" applyFont="1" applyFill="1" applyBorder="1" applyAlignment="1"/>
    <xf numFmtId="0" fontId="0" fillId="2" borderId="55" xfId="0" applyFont="1" applyFill="1" applyBorder="1" applyAlignment="1"/>
    <xf numFmtId="0" fontId="0" fillId="2" borderId="56" xfId="0" applyFont="1" applyFill="1" applyBorder="1" applyAlignment="1"/>
    <xf numFmtId="0" fontId="19" fillId="2" borderId="57" xfId="0" applyFont="1" applyFill="1" applyBorder="1" applyAlignment="1"/>
    <xf numFmtId="0" fontId="23" fillId="8" borderId="9" xfId="0" applyNumberFormat="1" applyFont="1" applyFill="1" applyBorder="1" applyAlignment="1">
      <alignment horizontal="center" vertical="center"/>
    </xf>
    <xf numFmtId="49" fontId="23" fillId="8" borderId="58" xfId="0" applyNumberFormat="1" applyFont="1" applyFill="1" applyBorder="1" applyAlignment="1">
      <alignment vertical="center"/>
    </xf>
    <xf numFmtId="0" fontId="0" fillId="8" borderId="59" xfId="0" applyFont="1" applyFill="1" applyBorder="1" applyAlignment="1">
      <alignment vertical="center"/>
    </xf>
    <xf numFmtId="164" fontId="24" fillId="2" borderId="60" xfId="0" applyNumberFormat="1" applyFont="1" applyFill="1" applyBorder="1" applyAlignment="1">
      <alignment vertical="center"/>
    </xf>
    <xf numFmtId="0" fontId="0" fillId="2" borderId="61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8" borderId="14" xfId="0" applyNumberFormat="1" applyFont="1" applyFill="1" applyBorder="1" applyAlignment="1">
      <alignment horizontal="center" vertical="center"/>
    </xf>
    <xf numFmtId="49" fontId="23" fillId="8" borderId="62" xfId="0" applyNumberFormat="1" applyFont="1" applyFill="1" applyBorder="1" applyAlignment="1">
      <alignment vertical="center"/>
    </xf>
    <xf numFmtId="0" fontId="0" fillId="2" borderId="63" xfId="0" applyFont="1" applyFill="1" applyBorder="1" applyAlignment="1">
      <alignment vertical="center"/>
    </xf>
    <xf numFmtId="0" fontId="23" fillId="8" borderId="9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0" fontId="23" fillId="8" borderId="14" xfId="0" applyFont="1" applyFill="1" applyBorder="1" applyAlignment="1">
      <alignment vertical="center"/>
    </xf>
    <xf numFmtId="0" fontId="18" fillId="2" borderId="9" xfId="0" applyFont="1" applyFill="1" applyBorder="1" applyAlignment="1"/>
    <xf numFmtId="0" fontId="18" fillId="2" borderId="64" xfId="0" applyFont="1" applyFill="1" applyBorder="1" applyAlignment="1"/>
    <xf numFmtId="49" fontId="18" fillId="2" borderId="65" xfId="0" applyNumberFormat="1" applyFont="1" applyFill="1" applyBorder="1" applyAlignment="1"/>
    <xf numFmtId="164" fontId="18" fillId="2" borderId="66" xfId="0" applyNumberFormat="1" applyFont="1" applyFill="1" applyBorder="1" applyAlignment="1"/>
    <xf numFmtId="0" fontId="18" fillId="2" borderId="67" xfId="0" applyFont="1" applyFill="1" applyBorder="1" applyAlignment="1"/>
    <xf numFmtId="49" fontId="18" fillId="2" borderId="13" xfId="0" applyNumberFormat="1" applyFont="1" applyFill="1" applyBorder="1" applyAlignment="1"/>
    <xf numFmtId="164" fontId="18" fillId="2" borderId="5" xfId="0" applyNumberFormat="1" applyFont="1" applyFill="1" applyBorder="1" applyAlignment="1"/>
    <xf numFmtId="49" fontId="18" fillId="2" borderId="5" xfId="0" applyNumberFormat="1" applyFont="1" applyFill="1" applyBorder="1" applyAlignment="1"/>
    <xf numFmtId="49" fontId="18" fillId="2" borderId="18" xfId="0" applyNumberFormat="1" applyFont="1" applyFill="1" applyBorder="1" applyAlignment="1"/>
    <xf numFmtId="49" fontId="18" fillId="2" borderId="68" xfId="0" applyNumberFormat="1" applyFont="1" applyFill="1" applyBorder="1" applyAlignment="1"/>
    <xf numFmtId="164" fontId="18" fillId="2" borderId="69" xfId="0" applyNumberFormat="1" applyFont="1" applyFill="1" applyBorder="1" applyAlignment="1"/>
    <xf numFmtId="49" fontId="18" fillId="2" borderId="70" xfId="0" applyNumberFormat="1" applyFont="1" applyFill="1" applyBorder="1" applyAlignment="1"/>
    <xf numFmtId="0" fontId="25" fillId="2" borderId="9" xfId="0" applyFont="1" applyFill="1" applyBorder="1" applyAlignment="1">
      <alignment vertical="center"/>
    </xf>
    <xf numFmtId="49" fontId="26" fillId="9" borderId="71" xfId="0" applyNumberFormat="1" applyFont="1" applyFill="1" applyBorder="1" applyAlignment="1">
      <alignment vertical="center"/>
    </xf>
    <xf numFmtId="164" fontId="8" fillId="9" borderId="72" xfId="0" applyNumberFormat="1" applyFont="1" applyFill="1" applyBorder="1" applyAlignment="1">
      <alignment vertical="center"/>
    </xf>
    <xf numFmtId="49" fontId="21" fillId="2" borderId="73" xfId="0" applyNumberFormat="1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49" fontId="26" fillId="9" borderId="74" xfId="0" applyNumberFormat="1" applyFont="1" applyFill="1" applyBorder="1" applyAlignment="1">
      <alignment vertical="center"/>
    </xf>
    <xf numFmtId="164" fontId="27" fillId="9" borderId="72" xfId="0" applyNumberFormat="1" applyFont="1" applyFill="1" applyBorder="1" applyAlignment="1">
      <alignment vertical="center"/>
    </xf>
    <xf numFmtId="49" fontId="28" fillId="2" borderId="73" xfId="0" applyNumberFormat="1" applyFont="1" applyFill="1" applyBorder="1" applyAlignment="1">
      <alignment vertical="center"/>
    </xf>
    <xf numFmtId="0" fontId="0" fillId="2" borderId="75" xfId="0" applyFont="1" applyFill="1" applyBorder="1" applyAlignment="1"/>
    <xf numFmtId="0" fontId="0" fillId="2" borderId="76" xfId="0" applyFont="1" applyFill="1" applyBorder="1" applyAlignment="1"/>
    <xf numFmtId="0" fontId="0" fillId="2" borderId="77" xfId="0" applyFont="1" applyFill="1" applyBorder="1" applyAlignment="1"/>
    <xf numFmtId="0" fontId="29" fillId="2" borderId="9" xfId="0" applyFont="1" applyFill="1" applyBorder="1" applyAlignment="1"/>
    <xf numFmtId="49" fontId="30" fillId="2" borderId="13" xfId="0" applyNumberFormat="1" applyFont="1" applyFill="1" applyBorder="1" applyAlignment="1"/>
    <xf numFmtId="0" fontId="29" fillId="2" borderId="5" xfId="0" applyFont="1" applyFill="1" applyBorder="1" applyAlignment="1"/>
    <xf numFmtId="0" fontId="29" fillId="2" borderId="42" xfId="0" applyFont="1" applyFill="1" applyBorder="1" applyAlignment="1"/>
    <xf numFmtId="49" fontId="29" fillId="2" borderId="18" xfId="0" applyNumberFormat="1" applyFont="1" applyFill="1" applyBorder="1" applyAlignment="1"/>
    <xf numFmtId="0" fontId="29" fillId="2" borderId="14" xfId="0" applyFont="1" applyFill="1" applyBorder="1" applyAlignment="1"/>
    <xf numFmtId="49" fontId="32" fillId="2" borderId="13" xfId="0" applyNumberFormat="1" applyFont="1" applyFill="1" applyBorder="1" applyAlignment="1"/>
    <xf numFmtId="49" fontId="32" fillId="2" borderId="18" xfId="0" applyNumberFormat="1" applyFont="1" applyFill="1" applyBorder="1" applyAlignment="1"/>
    <xf numFmtId="0" fontId="17" fillId="2" borderId="78" xfId="0" applyFont="1" applyFill="1" applyBorder="1" applyAlignment="1"/>
    <xf numFmtId="0" fontId="0" fillId="2" borderId="7" xfId="0" applyFont="1" applyFill="1" applyBorder="1" applyAlignment="1"/>
    <xf numFmtId="0" fontId="0" fillId="2" borderId="79" xfId="0" applyFont="1" applyFill="1" applyBorder="1" applyAlignment="1"/>
    <xf numFmtId="0" fontId="17" fillId="2" borderId="80" xfId="0" applyFont="1" applyFill="1" applyBorder="1" applyAlignment="1"/>
    <xf numFmtId="0" fontId="0" fillId="2" borderId="8" xfId="0" applyFont="1" applyFill="1" applyBorder="1" applyAlignment="1"/>
    <xf numFmtId="0" fontId="0" fillId="2" borderId="81" xfId="0" applyFont="1" applyFill="1" applyBorder="1" applyAlignment="1"/>
    <xf numFmtId="0" fontId="0" fillId="2" borderId="82" xfId="0" applyFont="1" applyFill="1" applyBorder="1" applyAlignment="1"/>
    <xf numFmtId="0" fontId="0" fillId="2" borderId="83" xfId="0" applyFont="1" applyFill="1" applyBorder="1" applyAlignment="1"/>
    <xf numFmtId="0" fontId="21" fillId="2" borderId="4" xfId="0" applyFont="1" applyFill="1" applyBorder="1" applyAlignment="1"/>
    <xf numFmtId="0" fontId="0" fillId="2" borderId="84" xfId="0" applyFont="1" applyFill="1" applyBorder="1" applyAlignment="1"/>
    <xf numFmtId="0" fontId="0" fillId="2" borderId="85" xfId="0" applyFont="1" applyFill="1" applyBorder="1" applyAlignment="1"/>
    <xf numFmtId="0" fontId="0" fillId="2" borderId="86" xfId="0" applyFont="1" applyFill="1" applyBorder="1" applyAlignment="1">
      <alignment vertical="top"/>
    </xf>
    <xf numFmtId="0" fontId="0" fillId="2" borderId="87" xfId="0" applyFont="1" applyFill="1" applyBorder="1" applyAlignment="1"/>
    <xf numFmtId="49" fontId="30" fillId="2" borderId="87" xfId="0" applyNumberFormat="1" applyFont="1" applyFill="1" applyBorder="1" applyAlignment="1">
      <alignment vertical="top"/>
    </xf>
    <xf numFmtId="0" fontId="30" fillId="2" borderId="5" xfId="0" applyFont="1" applyFill="1" applyBorder="1" applyAlignment="1">
      <alignment vertical="top"/>
    </xf>
    <xf numFmtId="0" fontId="30" fillId="2" borderId="88" xfId="0" applyFont="1" applyFill="1" applyBorder="1" applyAlignment="1">
      <alignment vertical="top"/>
    </xf>
    <xf numFmtId="0" fontId="0" fillId="2" borderId="89" xfId="0" applyFont="1" applyFill="1" applyBorder="1" applyAlignment="1"/>
    <xf numFmtId="49" fontId="30" fillId="2" borderId="90" xfId="0" applyNumberFormat="1" applyFont="1" applyFill="1" applyBorder="1" applyAlignment="1">
      <alignment vertical="top"/>
    </xf>
    <xf numFmtId="0" fontId="30" fillId="2" borderId="91" xfId="0" applyFont="1" applyFill="1" applyBorder="1" applyAlignment="1">
      <alignment vertical="top"/>
    </xf>
    <xf numFmtId="0" fontId="30" fillId="2" borderId="92" xfId="0" applyFont="1" applyFill="1" applyBorder="1" applyAlignment="1">
      <alignment vertical="top"/>
    </xf>
    <xf numFmtId="0" fontId="0" fillId="2" borderId="90" xfId="0" applyFont="1" applyFill="1" applyBorder="1" applyAlignment="1"/>
    <xf numFmtId="0" fontId="0" fillId="2" borderId="91" xfId="0" applyFont="1" applyFill="1" applyBorder="1" applyAlignment="1"/>
    <xf numFmtId="0" fontId="0" fillId="2" borderId="93" xfId="0" applyFont="1" applyFill="1" applyBorder="1" applyAlignment="1"/>
    <xf numFmtId="0" fontId="0" fillId="2" borderId="94" xfId="0" applyFont="1" applyFill="1" applyBorder="1" applyAlignment="1"/>
    <xf numFmtId="0" fontId="0" fillId="2" borderId="95" xfId="0" applyFont="1" applyFill="1" applyBorder="1" applyAlignment="1"/>
    <xf numFmtId="0" fontId="0" fillId="2" borderId="96" xfId="0" applyFont="1" applyFill="1" applyBorder="1" applyAlignment="1"/>
    <xf numFmtId="0" fontId="0" fillId="2" borderId="97" xfId="0" applyFont="1" applyFill="1" applyBorder="1" applyAlignment="1"/>
    <xf numFmtId="0" fontId="0" fillId="2" borderId="98" xfId="0" applyFont="1" applyFill="1" applyBorder="1" applyAlignment="1"/>
    <xf numFmtId="0" fontId="0" fillId="2" borderId="100" xfId="0" applyFont="1" applyFill="1" applyBorder="1" applyAlignment="1"/>
    <xf numFmtId="0" fontId="0" fillId="2" borderId="102" xfId="0" applyFont="1" applyFill="1" applyBorder="1" applyAlignment="1"/>
    <xf numFmtId="0" fontId="0" fillId="2" borderId="103" xfId="0" applyFont="1" applyFill="1" applyBorder="1" applyAlignment="1"/>
    <xf numFmtId="0" fontId="0" fillId="2" borderId="104" xfId="0" applyFont="1" applyFill="1" applyBorder="1" applyAlignment="1"/>
    <xf numFmtId="0" fontId="0" fillId="0" borderId="0" xfId="0" applyNumberFormat="1" applyFont="1" applyAlignment="1"/>
    <xf numFmtId="0" fontId="15" fillId="5" borderId="9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2" borderId="105" xfId="0" applyFont="1" applyFill="1" applyBorder="1" applyAlignment="1"/>
    <xf numFmtId="0" fontId="0" fillId="2" borderId="106" xfId="0" applyFont="1" applyFill="1" applyBorder="1" applyAlignment="1"/>
    <xf numFmtId="0" fontId="21" fillId="2" borderId="107" xfId="0" applyFont="1" applyFill="1" applyBorder="1" applyAlignment="1"/>
    <xf numFmtId="0" fontId="0" fillId="2" borderId="108" xfId="0" applyFont="1" applyFill="1" applyBorder="1" applyAlignment="1"/>
    <xf numFmtId="0" fontId="0" fillId="2" borderId="109" xfId="0" applyFont="1" applyFill="1" applyBorder="1" applyAlignment="1"/>
    <xf numFmtId="0" fontId="21" fillId="2" borderId="86" xfId="0" applyFont="1" applyFill="1" applyBorder="1" applyAlignment="1"/>
    <xf numFmtId="49" fontId="40" fillId="2" borderId="110" xfId="0" applyNumberFormat="1" applyFont="1" applyFill="1" applyBorder="1" applyAlignment="1">
      <alignment vertical="top"/>
    </xf>
    <xf numFmtId="0" fontId="30" fillId="2" borderId="111" xfId="0" applyFont="1" applyFill="1" applyBorder="1" applyAlignment="1"/>
    <xf numFmtId="0" fontId="30" fillId="2" borderId="112" xfId="0" applyFont="1" applyFill="1" applyBorder="1" applyAlignment="1"/>
    <xf numFmtId="49" fontId="30" fillId="2" borderId="99" xfId="0" applyNumberFormat="1" applyFont="1" applyFill="1" applyBorder="1" applyAlignment="1">
      <alignment vertical="top"/>
    </xf>
    <xf numFmtId="0" fontId="30" fillId="2" borderId="100" xfId="0" applyFont="1" applyFill="1" applyBorder="1" applyAlignment="1">
      <alignment vertical="top"/>
    </xf>
    <xf numFmtId="0" fontId="30" fillId="2" borderId="101" xfId="0" applyFont="1" applyFill="1" applyBorder="1" applyAlignment="1">
      <alignment vertical="top"/>
    </xf>
    <xf numFmtId="0" fontId="0" fillId="2" borderId="111" xfId="0" applyFont="1" applyFill="1" applyBorder="1" applyAlignment="1"/>
    <xf numFmtId="0" fontId="0" fillId="2" borderId="113" xfId="0" applyFont="1" applyFill="1" applyBorder="1" applyAlignment="1"/>
    <xf numFmtId="0" fontId="0" fillId="2" borderId="114" xfId="0" applyFont="1" applyFill="1" applyBorder="1" applyAlignment="1"/>
    <xf numFmtId="0" fontId="0" fillId="2" borderId="115" xfId="0" applyFont="1" applyFill="1" applyBorder="1" applyAlignment="1"/>
    <xf numFmtId="0" fontId="0" fillId="2" borderId="116" xfId="0" applyFont="1" applyFill="1" applyBorder="1" applyAlignment="1"/>
    <xf numFmtId="0" fontId="1" fillId="2" borderId="5" xfId="0" applyFont="1" applyFill="1" applyBorder="1" applyAlignment="1"/>
    <xf numFmtId="0" fontId="0" fillId="2" borderId="5" xfId="0" applyFont="1" applyFill="1" applyBorder="1" applyAlignment="1"/>
    <xf numFmtId="49" fontId="42" fillId="2" borderId="87" xfId="0" quotePrefix="1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80000"/>
      <rgbColor rgb="FFFFFFFF"/>
      <rgbColor rgb="FFAAAAAA"/>
      <rgbColor rgb="FF666666"/>
      <rgbColor rgb="FFFF0000"/>
      <rgbColor rgb="FF4A86E8"/>
      <rgbColor rgb="FFE6B8AF"/>
      <rgbColor rgb="FFC9DAF8"/>
      <rgbColor rgb="FF9900FF"/>
      <rgbColor rgb="FF0000FF"/>
      <rgbColor rgb="FF1155CC"/>
      <rgbColor rgb="FFCFE2F3"/>
      <rgbColor rgb="FF0070C0"/>
      <rgbColor rgb="FF38761D"/>
      <rgbColor rgb="FFB6D7A8"/>
      <rgbColor rgb="FFD9EAD3"/>
      <rgbColor rgb="FFBF9000"/>
      <rgbColor rgb="FFFFF2CC"/>
      <rgbColor rgb="FF434343"/>
      <rgbColor rgb="FFF3F3F3"/>
      <rgbColor rgb="FFC00000"/>
      <rgbColor rgb="FF52525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cftc-fmm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cftc-fm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303896</xdr:colOff>
      <xdr:row>0</xdr:row>
      <xdr:rowOff>76200</xdr:rowOff>
    </xdr:from>
    <xdr:to>
      <xdr:col>6</xdr:col>
      <xdr:colOff>2271</xdr:colOff>
      <xdr:row>10</xdr:row>
      <xdr:rowOff>38100</xdr:rowOff>
    </xdr:to>
    <xdr:pic>
      <xdr:nvPicPr>
        <xdr:cNvPr id="2" name="Image&#10;&#10;image1.png" descr="Imageimage1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7199996" y="76200"/>
          <a:ext cx="1704976" cy="171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265796</xdr:colOff>
      <xdr:row>14</xdr:row>
      <xdr:rowOff>257895</xdr:rowOff>
    </xdr:from>
    <xdr:to>
      <xdr:col>4</xdr:col>
      <xdr:colOff>580121</xdr:colOff>
      <xdr:row>16</xdr:row>
      <xdr:rowOff>31836</xdr:rowOff>
    </xdr:to>
    <xdr:pic>
      <xdr:nvPicPr>
        <xdr:cNvPr id="3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6044296" y="2842345"/>
          <a:ext cx="314326" cy="3225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256270</xdr:colOff>
      <xdr:row>21</xdr:row>
      <xdr:rowOff>86535</xdr:rowOff>
    </xdr:from>
    <xdr:to>
      <xdr:col>4</xdr:col>
      <xdr:colOff>570596</xdr:colOff>
      <xdr:row>22</xdr:row>
      <xdr:rowOff>158924</xdr:rowOff>
    </xdr:to>
    <xdr:pic>
      <xdr:nvPicPr>
        <xdr:cNvPr id="4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6034770" y="4322620"/>
          <a:ext cx="314327" cy="3155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260636</xdr:colOff>
      <xdr:row>14</xdr:row>
      <xdr:rowOff>257895</xdr:rowOff>
    </xdr:from>
    <xdr:to>
      <xdr:col>10</xdr:col>
      <xdr:colOff>574961</xdr:colOff>
      <xdr:row>16</xdr:row>
      <xdr:rowOff>31836</xdr:rowOff>
    </xdr:to>
    <xdr:pic>
      <xdr:nvPicPr>
        <xdr:cNvPr id="5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5462536" y="2842345"/>
          <a:ext cx="314326" cy="3225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270161</xdr:colOff>
      <xdr:row>21</xdr:row>
      <xdr:rowOff>86535</xdr:rowOff>
    </xdr:from>
    <xdr:to>
      <xdr:col>10</xdr:col>
      <xdr:colOff>584486</xdr:colOff>
      <xdr:row>22</xdr:row>
      <xdr:rowOff>158924</xdr:rowOff>
    </xdr:to>
    <xdr:pic>
      <xdr:nvPicPr>
        <xdr:cNvPr id="6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5472061" y="4322620"/>
          <a:ext cx="314326" cy="3155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237221</xdr:colOff>
      <xdr:row>18</xdr:row>
      <xdr:rowOff>134070</xdr:rowOff>
    </xdr:from>
    <xdr:to>
      <xdr:col>4</xdr:col>
      <xdr:colOff>551546</xdr:colOff>
      <xdr:row>20</xdr:row>
      <xdr:rowOff>31835</xdr:rowOff>
    </xdr:to>
    <xdr:pic>
      <xdr:nvPicPr>
        <xdr:cNvPr id="7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6015721" y="3712930"/>
          <a:ext cx="314326" cy="3073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276225</xdr:colOff>
      <xdr:row>18</xdr:row>
      <xdr:rowOff>152399</xdr:rowOff>
    </xdr:from>
    <xdr:to>
      <xdr:col>10</xdr:col>
      <xdr:colOff>590550</xdr:colOff>
      <xdr:row>20</xdr:row>
      <xdr:rowOff>50165</xdr:rowOff>
    </xdr:to>
    <xdr:pic>
      <xdr:nvPicPr>
        <xdr:cNvPr id="8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5478125" y="3731259"/>
          <a:ext cx="314325" cy="3073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288873</xdr:colOff>
      <xdr:row>0</xdr:row>
      <xdr:rowOff>76200</xdr:rowOff>
    </xdr:from>
    <xdr:to>
      <xdr:col>5</xdr:col>
      <xdr:colOff>1993848</xdr:colOff>
      <xdr:row>10</xdr:row>
      <xdr:rowOff>38100</xdr:rowOff>
    </xdr:to>
    <xdr:pic>
      <xdr:nvPicPr>
        <xdr:cNvPr id="10" name="Image&#10;&#10;image1.png" descr="Imageimage1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7146873" y="76200"/>
          <a:ext cx="1704976" cy="171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265796</xdr:colOff>
      <xdr:row>14</xdr:row>
      <xdr:rowOff>257895</xdr:rowOff>
    </xdr:from>
    <xdr:to>
      <xdr:col>4</xdr:col>
      <xdr:colOff>580121</xdr:colOff>
      <xdr:row>16</xdr:row>
      <xdr:rowOff>31836</xdr:rowOff>
    </xdr:to>
    <xdr:pic>
      <xdr:nvPicPr>
        <xdr:cNvPr id="11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6006196" y="2842345"/>
          <a:ext cx="314326" cy="3225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256270</xdr:colOff>
      <xdr:row>22</xdr:row>
      <xdr:rowOff>86535</xdr:rowOff>
    </xdr:from>
    <xdr:to>
      <xdr:col>4</xdr:col>
      <xdr:colOff>570596</xdr:colOff>
      <xdr:row>23</xdr:row>
      <xdr:rowOff>158924</xdr:rowOff>
    </xdr:to>
    <xdr:pic>
      <xdr:nvPicPr>
        <xdr:cNvPr id="12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5996670" y="4611545"/>
          <a:ext cx="314327" cy="3155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260636</xdr:colOff>
      <xdr:row>14</xdr:row>
      <xdr:rowOff>257895</xdr:rowOff>
    </xdr:from>
    <xdr:to>
      <xdr:col>10</xdr:col>
      <xdr:colOff>574961</xdr:colOff>
      <xdr:row>16</xdr:row>
      <xdr:rowOff>31836</xdr:rowOff>
    </xdr:to>
    <xdr:pic>
      <xdr:nvPicPr>
        <xdr:cNvPr id="13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5272036" y="2842345"/>
          <a:ext cx="314326" cy="3225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270161</xdr:colOff>
      <xdr:row>22</xdr:row>
      <xdr:rowOff>86535</xdr:rowOff>
    </xdr:from>
    <xdr:to>
      <xdr:col>10</xdr:col>
      <xdr:colOff>584486</xdr:colOff>
      <xdr:row>23</xdr:row>
      <xdr:rowOff>158924</xdr:rowOff>
    </xdr:to>
    <xdr:pic>
      <xdr:nvPicPr>
        <xdr:cNvPr id="14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5281561" y="4611545"/>
          <a:ext cx="314326" cy="3155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237221</xdr:colOff>
      <xdr:row>19</xdr:row>
      <xdr:rowOff>134070</xdr:rowOff>
    </xdr:from>
    <xdr:to>
      <xdr:col>4</xdr:col>
      <xdr:colOff>551546</xdr:colOff>
      <xdr:row>21</xdr:row>
      <xdr:rowOff>31835</xdr:rowOff>
    </xdr:to>
    <xdr:pic>
      <xdr:nvPicPr>
        <xdr:cNvPr id="15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5977621" y="3977725"/>
          <a:ext cx="314326" cy="3359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276225</xdr:colOff>
      <xdr:row>19</xdr:row>
      <xdr:rowOff>152399</xdr:rowOff>
    </xdr:from>
    <xdr:to>
      <xdr:col>10</xdr:col>
      <xdr:colOff>590550</xdr:colOff>
      <xdr:row>21</xdr:row>
      <xdr:rowOff>50165</xdr:rowOff>
    </xdr:to>
    <xdr:pic>
      <xdr:nvPicPr>
        <xdr:cNvPr id="16" name="Image&#10;&#10;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5287625" y="3996054"/>
          <a:ext cx="314325" cy="3359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2"/>
  <sheetViews>
    <sheetView showGridLines="0" tabSelected="1" workbookViewId="0">
      <selection activeCell="F30" sqref="F30"/>
    </sheetView>
  </sheetViews>
  <sheetFormatPr baseColWidth="10" defaultColWidth="14.42578125" defaultRowHeight="15.75" customHeight="1" x14ac:dyDescent="0.2"/>
  <cols>
    <col min="1" max="1" width="10.140625" style="1" customWidth="1"/>
    <col min="2" max="2" width="36.7109375" style="1" customWidth="1"/>
    <col min="3" max="4" width="14.42578125" style="1" customWidth="1"/>
    <col min="5" max="5" width="14.7109375" style="1" customWidth="1"/>
    <col min="6" max="6" width="26.28515625" style="1" customWidth="1"/>
    <col min="7" max="7" width="14.28515625" style="1" customWidth="1"/>
    <col min="8" max="8" width="35.140625" style="1" customWidth="1"/>
    <col min="9" max="9" width="19.7109375" style="1" customWidth="1"/>
    <col min="10" max="10" width="13.42578125" style="1" customWidth="1"/>
    <col min="11" max="11" width="16.7109375" style="1" customWidth="1"/>
    <col min="12" max="12" width="1.28515625" style="1" customWidth="1"/>
    <col min="13" max="13" width="2.28515625" style="1" customWidth="1"/>
    <col min="14" max="255" width="14.42578125" style="1" customWidth="1"/>
  </cols>
  <sheetData>
    <row r="1" spans="1:255" ht="12.75" customHeight="1" x14ac:dyDescent="0.2">
      <c r="A1" s="2"/>
      <c r="B1" s="3"/>
      <c r="C1" s="3"/>
      <c r="D1" s="3"/>
      <c r="E1" s="3"/>
      <c r="F1" s="4"/>
      <c r="G1" s="4"/>
      <c r="H1" s="3"/>
      <c r="I1" s="3"/>
      <c r="J1" s="3"/>
      <c r="K1" s="3"/>
      <c r="L1" s="4"/>
      <c r="M1" s="5"/>
      <c r="N1" s="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5"/>
    </row>
    <row r="2" spans="1:255" ht="12.75" customHeight="1" x14ac:dyDescent="0.2">
      <c r="A2" s="7"/>
      <c r="B2" s="8"/>
      <c r="C2" s="8"/>
      <c r="D2" s="8"/>
      <c r="E2" s="8"/>
      <c r="F2" s="9"/>
      <c r="G2" s="9"/>
      <c r="H2" s="8"/>
      <c r="I2" s="176"/>
      <c r="J2" s="8"/>
      <c r="K2" s="8"/>
      <c r="L2" s="9"/>
      <c r="M2" s="10"/>
      <c r="N2" s="1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10"/>
    </row>
    <row r="3" spans="1:255" ht="12.75" customHeight="1" x14ac:dyDescent="0.2">
      <c r="A3" s="7"/>
      <c r="B3" s="8"/>
      <c r="C3" s="8"/>
      <c r="D3" s="8"/>
      <c r="E3" s="8"/>
      <c r="F3" s="9"/>
      <c r="G3" s="9"/>
      <c r="H3" s="8"/>
      <c r="I3" s="177"/>
      <c r="J3" s="8"/>
      <c r="K3" s="8"/>
      <c r="L3" s="9"/>
      <c r="M3" s="10"/>
      <c r="N3" s="1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10"/>
    </row>
    <row r="4" spans="1:255" ht="12.75" customHeight="1" x14ac:dyDescent="0.2">
      <c r="A4" s="7"/>
      <c r="B4" s="9"/>
      <c r="C4" s="9"/>
      <c r="D4" s="8"/>
      <c r="E4" s="8"/>
      <c r="F4" s="9"/>
      <c r="G4" s="9"/>
      <c r="H4" s="9"/>
      <c r="I4" s="177"/>
      <c r="J4" s="8"/>
      <c r="K4" s="8"/>
      <c r="L4" s="9"/>
      <c r="M4" s="10"/>
      <c r="N4" s="11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10"/>
    </row>
    <row r="5" spans="1:255" ht="23.25" customHeight="1" x14ac:dyDescent="0.35">
      <c r="A5" s="7"/>
      <c r="B5" s="8"/>
      <c r="C5" s="8"/>
      <c r="D5" s="8"/>
      <c r="E5" s="8"/>
      <c r="F5" s="9"/>
      <c r="G5" s="9"/>
      <c r="H5" s="12" t="s">
        <v>0</v>
      </c>
      <c r="I5" s="8"/>
      <c r="J5" s="8"/>
      <c r="K5" s="8"/>
      <c r="L5" s="9"/>
      <c r="M5" s="10"/>
      <c r="N5" s="1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10"/>
    </row>
    <row r="6" spans="1:255" ht="12.75" customHeight="1" x14ac:dyDescent="0.2">
      <c r="A6" s="7"/>
      <c r="B6" s="8"/>
      <c r="C6" s="8"/>
      <c r="D6" s="8"/>
      <c r="E6" s="8"/>
      <c r="F6" s="9"/>
      <c r="G6" s="9"/>
      <c r="H6" s="8"/>
      <c r="I6" s="8"/>
      <c r="J6" s="8"/>
      <c r="K6" s="8"/>
      <c r="L6" s="9"/>
      <c r="M6" s="10"/>
      <c r="N6" s="11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10"/>
    </row>
    <row r="7" spans="1:255" ht="12.75" customHeight="1" x14ac:dyDescent="0.2">
      <c r="A7" s="7"/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10"/>
      <c r="N7" s="11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10"/>
    </row>
    <row r="8" spans="1:255" ht="12.75" customHeight="1" x14ac:dyDescent="0.2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10"/>
      <c r="N8" s="11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10"/>
    </row>
    <row r="9" spans="1:255" ht="12.75" customHeight="1" x14ac:dyDescent="0.2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10"/>
      <c r="N9" s="1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10"/>
    </row>
    <row r="10" spans="1:255" ht="12.75" customHeight="1" x14ac:dyDescent="0.2">
      <c r="A10" s="7"/>
      <c r="B10" s="9"/>
      <c r="C10" s="9"/>
      <c r="D10" s="9"/>
      <c r="E10" s="9"/>
      <c r="F10" s="9"/>
      <c r="G10" s="9"/>
      <c r="H10" s="8"/>
      <c r="I10" s="8"/>
      <c r="J10" s="8"/>
      <c r="K10" s="8"/>
      <c r="L10" s="9"/>
      <c r="M10" s="10"/>
      <c r="N10" s="11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10"/>
    </row>
    <row r="11" spans="1:255" ht="13.7" customHeight="1" x14ac:dyDescent="0.2">
      <c r="A11" s="7"/>
      <c r="B11" s="8"/>
      <c r="C11" s="8"/>
      <c r="D11" s="8"/>
      <c r="E11" s="8"/>
      <c r="F11" s="9"/>
      <c r="G11" s="9"/>
      <c r="H11" s="8"/>
      <c r="I11" s="8"/>
      <c r="J11" s="8"/>
      <c r="K11" s="8"/>
      <c r="L11" s="9"/>
      <c r="M11" s="10"/>
      <c r="N11" s="11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10"/>
    </row>
    <row r="12" spans="1:255" ht="21.4" customHeight="1" x14ac:dyDescent="0.2">
      <c r="A12" s="7"/>
      <c r="B12" s="13" t="s">
        <v>1</v>
      </c>
      <c r="C12" s="14"/>
      <c r="D12" s="14"/>
      <c r="E12" s="14"/>
      <c r="F12" s="9"/>
      <c r="G12" s="9"/>
      <c r="H12" s="15" t="s">
        <v>2</v>
      </c>
      <c r="I12" s="16"/>
      <c r="J12" s="16"/>
      <c r="K12" s="16"/>
      <c r="L12" s="9"/>
      <c r="M12" s="10"/>
      <c r="N12" s="11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10"/>
    </row>
    <row r="13" spans="1:255" ht="17.649999999999999" customHeight="1" x14ac:dyDescent="0.25">
      <c r="A13" s="17"/>
      <c r="B13" s="18" t="s">
        <v>3</v>
      </c>
      <c r="C13" s="19"/>
      <c r="D13" s="19"/>
      <c r="E13" s="20"/>
      <c r="F13" s="21"/>
      <c r="G13" s="22"/>
      <c r="H13" s="23" t="s">
        <v>4</v>
      </c>
      <c r="I13" s="24"/>
      <c r="J13" s="24"/>
      <c r="K13" s="25"/>
      <c r="L13" s="26"/>
      <c r="M13" s="10"/>
      <c r="N13" s="11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10"/>
    </row>
    <row r="14" spans="1:255" ht="12.75" customHeight="1" x14ac:dyDescent="0.2">
      <c r="A14" s="27"/>
      <c r="B14" s="28"/>
      <c r="C14" s="29"/>
      <c r="D14" s="30"/>
      <c r="E14" s="31"/>
      <c r="F14" s="21"/>
      <c r="G14" s="22"/>
      <c r="H14" s="32"/>
      <c r="I14" s="33"/>
      <c r="J14" s="34"/>
      <c r="K14" s="35"/>
      <c r="L14" s="26"/>
      <c r="M14" s="10"/>
      <c r="N14" s="11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10"/>
    </row>
    <row r="15" spans="1:255" ht="21.6" customHeight="1" x14ac:dyDescent="0.2">
      <c r="A15" s="36"/>
      <c r="B15" s="37" t="s">
        <v>5</v>
      </c>
      <c r="C15" s="38"/>
      <c r="D15" s="39">
        <v>42349.96</v>
      </c>
      <c r="E15" s="40"/>
      <c r="F15" s="41"/>
      <c r="G15" s="42"/>
      <c r="H15" s="43" t="s">
        <v>6</v>
      </c>
      <c r="I15" s="38"/>
      <c r="J15" s="39">
        <v>42349.96</v>
      </c>
      <c r="K15" s="44"/>
      <c r="L15" s="45"/>
      <c r="M15" s="46"/>
      <c r="N15" s="11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10"/>
    </row>
    <row r="16" spans="1:255" ht="21.6" customHeight="1" x14ac:dyDescent="0.2">
      <c r="A16" s="47">
        <v>2017</v>
      </c>
      <c r="B16" s="48" t="s">
        <v>7</v>
      </c>
      <c r="C16" s="49"/>
      <c r="D16" s="39">
        <v>3000</v>
      </c>
      <c r="E16" s="40"/>
      <c r="F16" s="50"/>
      <c r="G16" s="51">
        <v>2017</v>
      </c>
      <c r="H16" s="52" t="s">
        <v>7</v>
      </c>
      <c r="I16" s="49"/>
      <c r="J16" s="39">
        <v>3000</v>
      </c>
      <c r="K16" s="44"/>
      <c r="L16" s="45"/>
      <c r="M16" s="46"/>
      <c r="N16" s="11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10"/>
    </row>
    <row r="17" spans="1:255" ht="21.6" customHeight="1" x14ac:dyDescent="0.2">
      <c r="A17" s="36"/>
      <c r="B17" s="53" t="s">
        <v>8</v>
      </c>
      <c r="C17" s="54"/>
      <c r="D17" s="39">
        <v>26.92</v>
      </c>
      <c r="E17" s="40"/>
      <c r="F17" s="41"/>
      <c r="G17" s="42"/>
      <c r="H17" s="55" t="s">
        <v>8</v>
      </c>
      <c r="I17" s="54"/>
      <c r="J17" s="39">
        <v>26.92</v>
      </c>
      <c r="K17" s="44"/>
      <c r="L17" s="45"/>
      <c r="M17" s="46"/>
      <c r="N17" s="11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10"/>
    </row>
    <row r="18" spans="1:255" ht="13.5" customHeight="1" x14ac:dyDescent="0.2">
      <c r="A18" s="27"/>
      <c r="B18" s="56" t="s">
        <v>9</v>
      </c>
      <c r="C18" s="57">
        <f>SUM(D16,D17)</f>
        <v>3026.92</v>
      </c>
      <c r="D18" s="58">
        <f>SUM(D15,-C18)</f>
        <v>39323.040000000001</v>
      </c>
      <c r="E18" s="59"/>
      <c r="F18" s="21"/>
      <c r="G18" s="22"/>
      <c r="H18" s="60" t="s">
        <v>9</v>
      </c>
      <c r="I18" s="57">
        <f>SUM(J16,J17)</f>
        <v>3026.92</v>
      </c>
      <c r="J18" s="58">
        <f>SUM(J15,-I18)</f>
        <v>39323.040000000001</v>
      </c>
      <c r="K18" s="22"/>
      <c r="L18" s="26"/>
      <c r="M18" s="10"/>
      <c r="N18" s="11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10"/>
    </row>
    <row r="19" spans="1:255" ht="13.5" customHeight="1" x14ac:dyDescent="0.2">
      <c r="A19" s="27"/>
      <c r="B19" s="61"/>
      <c r="C19" s="62"/>
      <c r="D19" s="63"/>
      <c r="E19" s="59"/>
      <c r="F19" s="21"/>
      <c r="G19" s="22"/>
      <c r="H19" s="64"/>
      <c r="I19" s="62"/>
      <c r="J19" s="63"/>
      <c r="K19" s="22"/>
      <c r="L19" s="26"/>
      <c r="M19" s="10"/>
      <c r="N19" s="11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10"/>
    </row>
    <row r="20" spans="1:255" ht="18.75" customHeight="1" x14ac:dyDescent="0.2">
      <c r="A20" s="65">
        <v>2018</v>
      </c>
      <c r="B20" s="66" t="s">
        <v>10</v>
      </c>
      <c r="C20" s="67"/>
      <c r="D20" s="68">
        <v>35</v>
      </c>
      <c r="E20" s="69"/>
      <c r="F20" s="70"/>
      <c r="G20" s="71">
        <v>2018</v>
      </c>
      <c r="H20" s="72" t="s">
        <v>10</v>
      </c>
      <c r="I20" s="73"/>
      <c r="J20" s="68">
        <v>25</v>
      </c>
      <c r="K20" s="74"/>
      <c r="L20" s="45"/>
      <c r="M20" s="46"/>
      <c r="N20" s="11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10"/>
    </row>
    <row r="21" spans="1:255" ht="19.5" customHeight="1" x14ac:dyDescent="0.2">
      <c r="A21" s="27"/>
      <c r="B21" s="75"/>
      <c r="C21" s="76"/>
      <c r="D21" s="77"/>
      <c r="E21" s="59"/>
      <c r="F21" s="21"/>
      <c r="G21" s="22"/>
      <c r="H21" s="78"/>
      <c r="I21" s="76"/>
      <c r="J21" s="77"/>
      <c r="K21" s="22"/>
      <c r="L21" s="26"/>
      <c r="M21" s="10"/>
      <c r="N21" s="11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10"/>
    </row>
    <row r="22" spans="1:255" ht="19.149999999999999" customHeight="1" x14ac:dyDescent="0.2">
      <c r="A22" s="79">
        <v>2018</v>
      </c>
      <c r="B22" s="80" t="s">
        <v>11</v>
      </c>
      <c r="C22" s="81"/>
      <c r="D22" s="82">
        <v>3000</v>
      </c>
      <c r="E22" s="83"/>
      <c r="F22" s="84"/>
      <c r="G22" s="85">
        <v>2018</v>
      </c>
      <c r="H22" s="86" t="s">
        <v>11</v>
      </c>
      <c r="I22" s="81"/>
      <c r="J22" s="82">
        <v>3000</v>
      </c>
      <c r="K22" s="87"/>
      <c r="L22" s="45"/>
      <c r="M22" s="46"/>
      <c r="N22" s="1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10"/>
    </row>
    <row r="23" spans="1:255" ht="19.149999999999999" customHeight="1" x14ac:dyDescent="0.2">
      <c r="A23" s="88"/>
      <c r="B23" s="80" t="s">
        <v>12</v>
      </c>
      <c r="C23" s="81"/>
      <c r="D23" s="82">
        <v>53.84</v>
      </c>
      <c r="E23" s="83"/>
      <c r="F23" s="89"/>
      <c r="G23" s="90"/>
      <c r="H23" s="86" t="s">
        <v>12</v>
      </c>
      <c r="I23" s="81"/>
      <c r="J23" s="82">
        <v>53.84</v>
      </c>
      <c r="K23" s="87"/>
      <c r="L23" s="45"/>
      <c r="M23" s="46"/>
      <c r="N23" s="1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10"/>
    </row>
    <row r="24" spans="1:255" ht="9.75" customHeight="1" x14ac:dyDescent="0.2">
      <c r="A24" s="91"/>
      <c r="B24" s="92"/>
      <c r="C24" s="93" t="s">
        <v>13</v>
      </c>
      <c r="D24" s="94">
        <f>SUM(D22:D23)</f>
        <v>3053.84</v>
      </c>
      <c r="E24" s="59"/>
      <c r="F24" s="21"/>
      <c r="G24" s="22"/>
      <c r="H24" s="95"/>
      <c r="I24" s="93" t="s">
        <v>13</v>
      </c>
      <c r="J24" s="94">
        <f>SUM(J22:J23)</f>
        <v>3053.84</v>
      </c>
      <c r="K24" s="22"/>
      <c r="L24" s="26"/>
      <c r="M24" s="10"/>
      <c r="N24" s="11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10"/>
    </row>
    <row r="25" spans="1:255" ht="8.1" customHeight="1" x14ac:dyDescent="0.2">
      <c r="A25" s="91"/>
      <c r="B25" s="96" t="s">
        <v>14</v>
      </c>
      <c r="C25" s="97">
        <f>D24/30.42</f>
        <v>100.38921761998685</v>
      </c>
      <c r="D25" s="98" t="s">
        <v>15</v>
      </c>
      <c r="E25" s="59"/>
      <c r="F25" s="21"/>
      <c r="G25" s="22"/>
      <c r="H25" s="99" t="s">
        <v>14</v>
      </c>
      <c r="I25" s="97">
        <f>J24/21.75</f>
        <v>140.40643678160922</v>
      </c>
      <c r="J25" s="98" t="s">
        <v>15</v>
      </c>
      <c r="K25" s="22"/>
      <c r="L25" s="26"/>
      <c r="M25" s="10"/>
      <c r="N25" s="11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10"/>
    </row>
    <row r="26" spans="1:255" ht="8.1" customHeight="1" x14ac:dyDescent="0.2">
      <c r="A26" s="91"/>
      <c r="B26" s="96" t="s">
        <v>16</v>
      </c>
      <c r="C26" s="97">
        <f>D18/350</f>
        <v>112.35154285714286</v>
      </c>
      <c r="D26" s="98" t="s">
        <v>17</v>
      </c>
      <c r="E26" s="59"/>
      <c r="F26" s="21"/>
      <c r="G26" s="22"/>
      <c r="H26" s="99" t="s">
        <v>16</v>
      </c>
      <c r="I26" s="97">
        <f>J18/250</f>
        <v>157.29216</v>
      </c>
      <c r="J26" s="98" t="s">
        <v>17</v>
      </c>
      <c r="K26" s="22"/>
      <c r="L26" s="26"/>
      <c r="M26" s="10"/>
      <c r="N26" s="11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10"/>
    </row>
    <row r="27" spans="1:255" ht="8.1" customHeight="1" x14ac:dyDescent="0.2">
      <c r="A27" s="91"/>
      <c r="B27" s="100" t="s">
        <v>18</v>
      </c>
      <c r="C27" s="101">
        <f>SUM(C26,-C25)</f>
        <v>11.962325237156008</v>
      </c>
      <c r="D27" s="98" t="s">
        <v>15</v>
      </c>
      <c r="E27" s="59"/>
      <c r="F27" s="21"/>
      <c r="G27" s="22"/>
      <c r="H27" s="102" t="s">
        <v>18</v>
      </c>
      <c r="I27" s="101">
        <f>SUM(I26,-I25)</f>
        <v>16.88572321839078</v>
      </c>
      <c r="J27" s="98" t="s">
        <v>15</v>
      </c>
      <c r="K27" s="22"/>
      <c r="L27" s="26"/>
      <c r="M27" s="10"/>
      <c r="N27" s="11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10"/>
    </row>
    <row r="28" spans="1:255" ht="20.100000000000001" customHeight="1" x14ac:dyDescent="0.2">
      <c r="A28" s="103"/>
      <c r="B28" s="104" t="s">
        <v>19</v>
      </c>
      <c r="C28" s="105">
        <f>C27*D20</f>
        <v>418.68138330046031</v>
      </c>
      <c r="D28" s="106" t="s">
        <v>20</v>
      </c>
      <c r="E28" s="107"/>
      <c r="F28" s="108"/>
      <c r="G28" s="109"/>
      <c r="H28" s="110" t="s">
        <v>19</v>
      </c>
      <c r="I28" s="111">
        <f>I27*J20</f>
        <v>422.14308045976952</v>
      </c>
      <c r="J28" s="112" t="s">
        <v>20</v>
      </c>
      <c r="K28" s="109"/>
      <c r="L28" s="45"/>
      <c r="M28" s="46"/>
      <c r="N28" s="11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10"/>
    </row>
    <row r="29" spans="1:255" ht="8.1" customHeight="1" x14ac:dyDescent="0.2">
      <c r="A29" s="27"/>
      <c r="B29" s="113"/>
      <c r="C29" s="114"/>
      <c r="D29" s="9"/>
      <c r="E29" s="59"/>
      <c r="F29" s="21"/>
      <c r="G29" s="22"/>
      <c r="H29" s="115"/>
      <c r="I29" s="114"/>
      <c r="J29" s="9"/>
      <c r="K29" s="22"/>
      <c r="L29" s="26"/>
      <c r="M29" s="10"/>
      <c r="N29" s="1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10"/>
    </row>
    <row r="30" spans="1:255" ht="12.75" customHeight="1" x14ac:dyDescent="0.2">
      <c r="A30" s="116"/>
      <c r="B30" s="117" t="s">
        <v>21</v>
      </c>
      <c r="C30" s="118"/>
      <c r="D30" s="118"/>
      <c r="E30" s="119"/>
      <c r="F30" s="21"/>
      <c r="G30" s="22"/>
      <c r="H30" s="120" t="s">
        <v>22</v>
      </c>
      <c r="I30" s="118"/>
      <c r="J30" s="118"/>
      <c r="K30" s="121"/>
      <c r="L30" s="26"/>
      <c r="M30" s="10"/>
      <c r="N30" s="11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10"/>
    </row>
    <row r="31" spans="1:255" ht="11.25" customHeight="1" x14ac:dyDescent="0.2">
      <c r="A31" s="116"/>
      <c r="B31" s="122" t="s">
        <v>23</v>
      </c>
      <c r="C31" s="118"/>
      <c r="D31" s="118"/>
      <c r="E31" s="119"/>
      <c r="F31" s="21"/>
      <c r="G31" s="22"/>
      <c r="H31" s="123" t="s">
        <v>23</v>
      </c>
      <c r="I31" s="118"/>
      <c r="J31" s="118"/>
      <c r="K31" s="121"/>
      <c r="L31" s="26"/>
      <c r="M31" s="10"/>
      <c r="N31" s="1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10"/>
    </row>
    <row r="32" spans="1:255" ht="25.5" customHeight="1" x14ac:dyDescent="0.2">
      <c r="A32" s="27"/>
      <c r="B32" s="124"/>
      <c r="C32" s="125"/>
      <c r="D32" s="125"/>
      <c r="E32" s="126"/>
      <c r="F32" s="21"/>
      <c r="G32" s="22"/>
      <c r="H32" s="127"/>
      <c r="I32" s="128"/>
      <c r="J32" s="128"/>
      <c r="K32" s="129"/>
      <c r="L32" s="26"/>
      <c r="M32" s="10"/>
      <c r="N32" s="11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10"/>
    </row>
    <row r="33" spans="1:255" ht="12.75" customHeight="1" x14ac:dyDescent="0.2">
      <c r="A33" s="11"/>
      <c r="B33" s="130"/>
      <c r="C33" s="130"/>
      <c r="D33" s="130"/>
      <c r="E33" s="130"/>
      <c r="F33" s="9"/>
      <c r="G33" s="9"/>
      <c r="H33" s="131"/>
      <c r="I33" s="131"/>
      <c r="J33" s="131"/>
      <c r="K33" s="131"/>
      <c r="L33" s="9"/>
      <c r="M33" s="10"/>
      <c r="N33" s="11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10"/>
    </row>
    <row r="34" spans="1:255" ht="12.75" customHeight="1" x14ac:dyDescent="0.2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4"/>
      <c r="N34" s="11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10"/>
    </row>
    <row r="35" spans="1:255" ht="15.75" customHeight="1" x14ac:dyDescent="0.2">
      <c r="A35" s="135"/>
      <c r="B35" s="165" t="s">
        <v>40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7"/>
      <c r="N35" s="136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10"/>
    </row>
    <row r="36" spans="1:255" ht="15.75" customHeight="1" x14ac:dyDescent="0.2">
      <c r="A36" s="135"/>
      <c r="B36" s="137" t="s">
        <v>24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9"/>
      <c r="N36" s="136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10"/>
    </row>
    <row r="37" spans="1:255" ht="15.75" customHeight="1" x14ac:dyDescent="0.2">
      <c r="A37" s="135"/>
      <c r="B37" s="137" t="s">
        <v>25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  <c r="N37" s="13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10"/>
    </row>
    <row r="38" spans="1:255" ht="15.75" customHeight="1" x14ac:dyDescent="0.2">
      <c r="A38" s="135"/>
      <c r="B38" s="137" t="s">
        <v>26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N38" s="136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10"/>
    </row>
    <row r="39" spans="1:255" ht="18.2" customHeight="1" x14ac:dyDescent="0.2">
      <c r="A39" s="135"/>
      <c r="B39" s="178" t="s">
        <v>41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  <c r="N39" s="136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10"/>
    </row>
    <row r="40" spans="1:255" ht="12.75" customHeight="1" x14ac:dyDescent="0.2">
      <c r="A40" s="140"/>
      <c r="B40" s="137" t="s">
        <v>27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  <c r="N40" s="144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45"/>
      <c r="GQ40" s="145"/>
      <c r="GR40" s="145"/>
      <c r="GS40" s="145"/>
      <c r="GT40" s="145"/>
      <c r="GU40" s="145"/>
      <c r="GV40" s="145"/>
      <c r="GW40" s="145"/>
      <c r="GX40" s="145"/>
      <c r="GY40" s="145"/>
      <c r="GZ40" s="145"/>
      <c r="HA40" s="145"/>
      <c r="HB40" s="145"/>
      <c r="HC40" s="145"/>
      <c r="HD40" s="145"/>
      <c r="HE40" s="145"/>
      <c r="HF40" s="145"/>
      <c r="HG40" s="145"/>
      <c r="HH40" s="145"/>
      <c r="HI40" s="145"/>
      <c r="HJ40" s="145"/>
      <c r="HK40" s="145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  <c r="IS40" s="145"/>
      <c r="IT40" s="145"/>
      <c r="IU40" s="146"/>
    </row>
    <row r="41" spans="1:255" ht="12.75" customHeight="1" x14ac:dyDescent="0.2">
      <c r="A41" s="147"/>
      <c r="B41" s="141" t="s">
        <v>28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3"/>
      <c r="N41" s="148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49"/>
      <c r="GB41" s="149"/>
      <c r="GC41" s="149"/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49"/>
      <c r="GO41" s="149"/>
      <c r="GP41" s="149"/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49"/>
      <c r="HB41" s="149"/>
      <c r="HC41" s="149"/>
      <c r="HD41" s="149"/>
      <c r="HE41" s="149"/>
      <c r="HF41" s="149"/>
      <c r="HG41" s="149"/>
      <c r="HH41" s="149"/>
      <c r="HI41" s="149"/>
      <c r="HJ41" s="149"/>
      <c r="HK41" s="149"/>
      <c r="HL41" s="149"/>
      <c r="HM41" s="149"/>
      <c r="HN41" s="149"/>
      <c r="HO41" s="149"/>
      <c r="HP41" s="149"/>
      <c r="HQ41" s="149"/>
      <c r="HR41" s="149"/>
      <c r="HS41" s="149"/>
      <c r="HT41" s="149"/>
      <c r="HU41" s="149"/>
      <c r="HV41" s="149"/>
      <c r="HW41" s="149"/>
      <c r="HX41" s="149"/>
      <c r="HY41" s="149"/>
      <c r="HZ41" s="149"/>
      <c r="IA41" s="149"/>
      <c r="IB41" s="149"/>
      <c r="IC41" s="149"/>
      <c r="ID41" s="149"/>
      <c r="IE41" s="149"/>
      <c r="IF41" s="149"/>
      <c r="IG41" s="149"/>
      <c r="IH41" s="149"/>
      <c r="II41" s="149"/>
      <c r="IJ41" s="149"/>
      <c r="IK41" s="149"/>
      <c r="IL41" s="149"/>
      <c r="IM41" s="149"/>
      <c r="IN41" s="149"/>
      <c r="IO41" s="149"/>
      <c r="IP41" s="149"/>
      <c r="IQ41" s="149"/>
      <c r="IR41" s="149"/>
      <c r="IS41" s="149"/>
      <c r="IT41" s="149"/>
      <c r="IU41" s="150"/>
    </row>
    <row r="42" spans="1:255" ht="12.75" customHeight="1" x14ac:dyDescent="0.2">
      <c r="A42" s="15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70"/>
      <c r="N42" s="153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  <c r="FK42" s="154"/>
      <c r="FL42" s="154"/>
      <c r="FM42" s="154"/>
      <c r="FN42" s="154"/>
      <c r="FO42" s="154"/>
      <c r="FP42" s="154"/>
      <c r="FQ42" s="154"/>
      <c r="FR42" s="154"/>
      <c r="FS42" s="154"/>
      <c r="FT42" s="154"/>
      <c r="FU42" s="154"/>
      <c r="FV42" s="154"/>
      <c r="FW42" s="154"/>
      <c r="FX42" s="154"/>
      <c r="FY42" s="154"/>
      <c r="FZ42" s="154"/>
      <c r="GA42" s="154"/>
      <c r="GB42" s="154"/>
      <c r="GC42" s="154"/>
      <c r="GD42" s="154"/>
      <c r="GE42" s="154"/>
      <c r="GF42" s="154"/>
      <c r="GG42" s="154"/>
      <c r="GH42" s="154"/>
      <c r="GI42" s="154"/>
      <c r="GJ42" s="154"/>
      <c r="GK42" s="154"/>
      <c r="GL42" s="154"/>
      <c r="GM42" s="154"/>
      <c r="GN42" s="154"/>
      <c r="GO42" s="154"/>
      <c r="GP42" s="154"/>
      <c r="GQ42" s="154"/>
      <c r="GR42" s="154"/>
      <c r="GS42" s="154"/>
      <c r="GT42" s="154"/>
      <c r="GU42" s="154"/>
      <c r="GV42" s="154"/>
      <c r="GW42" s="154"/>
      <c r="GX42" s="154"/>
      <c r="GY42" s="154"/>
      <c r="GZ42" s="154"/>
      <c r="HA42" s="154"/>
      <c r="HB42" s="154"/>
      <c r="HC42" s="154"/>
      <c r="HD42" s="154"/>
      <c r="HE42" s="154"/>
      <c r="HF42" s="154"/>
      <c r="HG42" s="154"/>
      <c r="HH42" s="154"/>
      <c r="HI42" s="154"/>
      <c r="HJ42" s="154"/>
      <c r="HK42" s="154"/>
      <c r="HL42" s="154"/>
      <c r="HM42" s="154"/>
      <c r="HN42" s="154"/>
      <c r="HO42" s="154"/>
      <c r="HP42" s="154"/>
      <c r="HQ42" s="154"/>
      <c r="HR42" s="154"/>
      <c r="HS42" s="154"/>
      <c r="HT42" s="154"/>
      <c r="HU42" s="154"/>
      <c r="HV42" s="154"/>
      <c r="HW42" s="154"/>
      <c r="HX42" s="154"/>
      <c r="HY42" s="154"/>
      <c r="HZ42" s="154"/>
      <c r="IA42" s="154"/>
      <c r="IB42" s="154"/>
      <c r="IC42" s="154"/>
      <c r="ID42" s="154"/>
      <c r="IE42" s="154"/>
      <c r="IF42" s="154"/>
      <c r="IG42" s="154"/>
      <c r="IH42" s="154"/>
      <c r="II42" s="154"/>
      <c r="IJ42" s="154"/>
      <c r="IK42" s="154"/>
      <c r="IL42" s="154"/>
      <c r="IM42" s="154"/>
      <c r="IN42" s="154"/>
      <c r="IO42" s="154"/>
      <c r="IP42" s="154"/>
      <c r="IQ42" s="154"/>
      <c r="IR42" s="154"/>
      <c r="IS42" s="154"/>
      <c r="IT42" s="154"/>
      <c r="IU42" s="155"/>
    </row>
  </sheetData>
  <mergeCells count="1">
    <mergeCell ref="I2:I4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GridLines="0" workbookViewId="0">
      <selection activeCell="F29" sqref="F29"/>
    </sheetView>
  </sheetViews>
  <sheetFormatPr baseColWidth="10" defaultColWidth="14.42578125" defaultRowHeight="15.75" customHeight="1" x14ac:dyDescent="0.2"/>
  <cols>
    <col min="1" max="1" width="10.140625" style="156" customWidth="1"/>
    <col min="2" max="2" width="36.140625" style="156" customWidth="1"/>
    <col min="3" max="4" width="14.42578125" style="156" customWidth="1"/>
    <col min="5" max="5" width="14.7109375" style="156" customWidth="1"/>
    <col min="6" max="6" width="26.28515625" style="156" customWidth="1"/>
    <col min="7" max="7" width="14.28515625" style="156" customWidth="1"/>
    <col min="8" max="8" width="34.7109375" style="156" customWidth="1"/>
    <col min="9" max="9" width="18.140625" style="156" customWidth="1"/>
    <col min="10" max="10" width="13.42578125" style="156" customWidth="1"/>
    <col min="11" max="11" width="19.28515625" style="156" customWidth="1"/>
    <col min="12" max="12" width="1.28515625" style="156" customWidth="1"/>
    <col min="13" max="13" width="2.140625" style="156" customWidth="1"/>
    <col min="14" max="256" width="14.42578125" style="156" customWidth="1"/>
  </cols>
  <sheetData>
    <row r="1" spans="1:13" ht="12.75" customHeight="1" x14ac:dyDescent="0.2">
      <c r="A1" s="2"/>
      <c r="B1" s="3"/>
      <c r="C1" s="3"/>
      <c r="D1" s="3"/>
      <c r="E1" s="3"/>
      <c r="F1" s="4"/>
      <c r="G1" s="4"/>
      <c r="H1" s="3"/>
      <c r="I1" s="3"/>
      <c r="J1" s="3"/>
      <c r="K1" s="3"/>
      <c r="L1" s="4"/>
      <c r="M1" s="5"/>
    </row>
    <row r="2" spans="1:13" ht="12.75" customHeight="1" x14ac:dyDescent="0.2">
      <c r="A2" s="7"/>
      <c r="B2" s="8"/>
      <c r="C2" s="8"/>
      <c r="D2" s="8"/>
      <c r="E2" s="8"/>
      <c r="F2" s="9"/>
      <c r="G2" s="9"/>
      <c r="H2" s="8"/>
      <c r="I2" s="176"/>
      <c r="J2" s="8"/>
      <c r="K2" s="8"/>
      <c r="L2" s="9"/>
      <c r="M2" s="10"/>
    </row>
    <row r="3" spans="1:13" ht="12.75" customHeight="1" x14ac:dyDescent="0.2">
      <c r="A3" s="7"/>
      <c r="B3" s="8"/>
      <c r="C3" s="8"/>
      <c r="D3" s="8"/>
      <c r="E3" s="8"/>
      <c r="F3" s="9"/>
      <c r="G3" s="9"/>
      <c r="H3" s="8"/>
      <c r="I3" s="177"/>
      <c r="J3" s="8"/>
      <c r="K3" s="8"/>
      <c r="L3" s="9"/>
      <c r="M3" s="10"/>
    </row>
    <row r="4" spans="1:13" ht="12.75" customHeight="1" x14ac:dyDescent="0.2">
      <c r="A4" s="7"/>
      <c r="B4" s="9"/>
      <c r="C4" s="9"/>
      <c r="D4" s="8"/>
      <c r="E4" s="8"/>
      <c r="F4" s="9"/>
      <c r="G4" s="9"/>
      <c r="H4" s="9"/>
      <c r="I4" s="177"/>
      <c r="J4" s="8"/>
      <c r="K4" s="8"/>
      <c r="L4" s="9"/>
      <c r="M4" s="10"/>
    </row>
    <row r="5" spans="1:13" ht="23.25" customHeight="1" x14ac:dyDescent="0.35">
      <c r="A5" s="7"/>
      <c r="B5" s="8"/>
      <c r="C5" s="8"/>
      <c r="D5" s="8"/>
      <c r="E5" s="8"/>
      <c r="F5" s="9"/>
      <c r="G5" s="9"/>
      <c r="H5" s="12" t="s">
        <v>29</v>
      </c>
      <c r="I5" s="8"/>
      <c r="J5" s="8"/>
      <c r="K5" s="8"/>
      <c r="L5" s="9"/>
      <c r="M5" s="10"/>
    </row>
    <row r="6" spans="1:13" ht="12.75" customHeight="1" x14ac:dyDescent="0.2">
      <c r="A6" s="7"/>
      <c r="B6" s="8"/>
      <c r="C6" s="8"/>
      <c r="D6" s="8"/>
      <c r="E6" s="8"/>
      <c r="F6" s="9"/>
      <c r="G6" s="9"/>
      <c r="H6" s="8"/>
      <c r="I6" s="8"/>
      <c r="J6" s="8"/>
      <c r="K6" s="8"/>
      <c r="L6" s="9"/>
      <c r="M6" s="10"/>
    </row>
    <row r="7" spans="1:13" ht="12.75" customHeight="1" x14ac:dyDescent="0.2">
      <c r="A7" s="7"/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10"/>
    </row>
    <row r="8" spans="1:13" ht="12.75" customHeight="1" x14ac:dyDescent="0.2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10"/>
    </row>
    <row r="9" spans="1:13" ht="12.75" customHeight="1" x14ac:dyDescent="0.2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10"/>
    </row>
    <row r="10" spans="1:13" ht="12.75" customHeight="1" x14ac:dyDescent="0.2">
      <c r="A10" s="7"/>
      <c r="B10" s="9"/>
      <c r="C10" s="9"/>
      <c r="D10" s="9"/>
      <c r="E10" s="9"/>
      <c r="F10" s="9"/>
      <c r="G10" s="9"/>
      <c r="H10" s="8"/>
      <c r="I10" s="8"/>
      <c r="J10" s="8"/>
      <c r="K10" s="8"/>
      <c r="L10" s="9"/>
      <c r="M10" s="10"/>
    </row>
    <row r="11" spans="1:13" ht="13.7" customHeight="1" x14ac:dyDescent="0.2">
      <c r="A11" s="7"/>
      <c r="B11" s="8"/>
      <c r="C11" s="8"/>
      <c r="D11" s="8"/>
      <c r="E11" s="8"/>
      <c r="F11" s="9"/>
      <c r="G11" s="9"/>
      <c r="H11" s="8"/>
      <c r="I11" s="8"/>
      <c r="J11" s="8"/>
      <c r="K11" s="8"/>
      <c r="L11" s="9"/>
      <c r="M11" s="10"/>
    </row>
    <row r="12" spans="1:13" ht="21.4" customHeight="1" x14ac:dyDescent="0.2">
      <c r="A12" s="7"/>
      <c r="B12" s="13" t="s">
        <v>1</v>
      </c>
      <c r="C12" s="14"/>
      <c r="D12" s="14"/>
      <c r="E12" s="14"/>
      <c r="F12" s="9"/>
      <c r="G12" s="9"/>
      <c r="H12" s="15" t="s">
        <v>2</v>
      </c>
      <c r="I12" s="16"/>
      <c r="J12" s="16"/>
      <c r="K12" s="16"/>
      <c r="L12" s="9"/>
      <c r="M12" s="10"/>
    </row>
    <row r="13" spans="1:13" ht="17.649999999999999" customHeight="1" x14ac:dyDescent="0.25">
      <c r="A13" s="17"/>
      <c r="B13" s="18" t="s">
        <v>3</v>
      </c>
      <c r="C13" s="19"/>
      <c r="D13" s="19"/>
      <c r="E13" s="20"/>
      <c r="F13" s="21"/>
      <c r="G13" s="22"/>
      <c r="H13" s="23" t="s">
        <v>4</v>
      </c>
      <c r="I13" s="24"/>
      <c r="J13" s="24"/>
      <c r="K13" s="25"/>
      <c r="L13" s="26"/>
      <c r="M13" s="10"/>
    </row>
    <row r="14" spans="1:13" ht="12.75" customHeight="1" x14ac:dyDescent="0.2">
      <c r="A14" s="27"/>
      <c r="B14" s="28"/>
      <c r="C14" s="29"/>
      <c r="D14" s="30"/>
      <c r="E14" s="31"/>
      <c r="F14" s="21"/>
      <c r="G14" s="22"/>
      <c r="H14" s="32"/>
      <c r="I14" s="33"/>
      <c r="J14" s="34"/>
      <c r="K14" s="35"/>
      <c r="L14" s="26"/>
      <c r="M14" s="10"/>
    </row>
    <row r="15" spans="1:13" ht="21.6" customHeight="1" x14ac:dyDescent="0.2">
      <c r="A15" s="36"/>
      <c r="B15" s="37" t="s">
        <v>30</v>
      </c>
      <c r="C15" s="38"/>
      <c r="D15" s="39">
        <v>42349.96</v>
      </c>
      <c r="E15" s="40"/>
      <c r="F15" s="41"/>
      <c r="G15" s="42"/>
      <c r="H15" s="43" t="s">
        <v>31</v>
      </c>
      <c r="I15" s="38"/>
      <c r="J15" s="39">
        <v>42349.96</v>
      </c>
      <c r="K15" s="44"/>
      <c r="L15" s="45"/>
      <c r="M15" s="46"/>
    </row>
    <row r="16" spans="1:13" ht="21.6" customHeight="1" x14ac:dyDescent="0.2">
      <c r="A16" s="157"/>
      <c r="B16" s="48" t="s">
        <v>32</v>
      </c>
      <c r="C16" s="49"/>
      <c r="D16" s="39">
        <v>200</v>
      </c>
      <c r="E16" s="40"/>
      <c r="F16" s="50"/>
      <c r="G16" s="158"/>
      <c r="H16" s="52" t="s">
        <v>32</v>
      </c>
      <c r="I16" s="49"/>
      <c r="J16" s="39">
        <v>200</v>
      </c>
      <c r="K16" s="44"/>
      <c r="L16" s="45"/>
      <c r="M16" s="46"/>
    </row>
    <row r="17" spans="1:13" ht="21.6" customHeight="1" x14ac:dyDescent="0.2">
      <c r="A17" s="47">
        <v>2018</v>
      </c>
      <c r="B17" s="48" t="s">
        <v>33</v>
      </c>
      <c r="C17" s="49"/>
      <c r="D17" s="39">
        <v>3000</v>
      </c>
      <c r="E17" s="40"/>
      <c r="F17" s="50"/>
      <c r="G17" s="51">
        <v>2018</v>
      </c>
      <c r="H17" s="52" t="s">
        <v>33</v>
      </c>
      <c r="I17" s="49"/>
      <c r="J17" s="39">
        <v>3000</v>
      </c>
      <c r="K17" s="44"/>
      <c r="L17" s="45"/>
      <c r="M17" s="46"/>
    </row>
    <row r="18" spans="1:13" ht="21.6" customHeight="1" x14ac:dyDescent="0.2">
      <c r="A18" s="36"/>
      <c r="B18" s="53" t="s">
        <v>34</v>
      </c>
      <c r="C18" s="54"/>
      <c r="D18" s="39">
        <v>26.92</v>
      </c>
      <c r="E18" s="40"/>
      <c r="F18" s="41"/>
      <c r="G18" s="42"/>
      <c r="H18" s="55" t="s">
        <v>34</v>
      </c>
      <c r="I18" s="54"/>
      <c r="J18" s="39">
        <v>26.92</v>
      </c>
      <c r="K18" s="44"/>
      <c r="L18" s="45"/>
      <c r="M18" s="46"/>
    </row>
    <row r="19" spans="1:13" ht="12.75" customHeight="1" x14ac:dyDescent="0.2">
      <c r="A19" s="27"/>
      <c r="B19" s="56" t="s">
        <v>35</v>
      </c>
      <c r="C19" s="57">
        <f>SUM(D17,D18)</f>
        <v>3026.92</v>
      </c>
      <c r="D19" s="58">
        <f>SUM(D15,-C19,D16)</f>
        <v>39523.040000000001</v>
      </c>
      <c r="E19" s="59"/>
      <c r="F19" s="21"/>
      <c r="G19" s="22"/>
      <c r="H19" s="60" t="s">
        <v>35</v>
      </c>
      <c r="I19" s="57">
        <f>SUM(J17,J18)</f>
        <v>3026.92</v>
      </c>
      <c r="J19" s="58">
        <f>SUM(J15,-I19,J16)</f>
        <v>39523.040000000001</v>
      </c>
      <c r="K19" s="22"/>
      <c r="L19" s="26"/>
      <c r="M19" s="10"/>
    </row>
    <row r="20" spans="1:13" ht="15" customHeight="1" x14ac:dyDescent="0.2">
      <c r="A20" s="27"/>
      <c r="B20" s="61"/>
      <c r="C20" s="62"/>
      <c r="D20" s="63"/>
      <c r="E20" s="59"/>
      <c r="F20" s="21"/>
      <c r="G20" s="22"/>
      <c r="H20" s="64"/>
      <c r="I20" s="62"/>
      <c r="J20" s="63"/>
      <c r="K20" s="22"/>
      <c r="L20" s="45"/>
      <c r="M20" s="46"/>
    </row>
    <row r="21" spans="1:13" ht="19.5" customHeight="1" x14ac:dyDescent="0.2">
      <c r="A21" s="65">
        <v>2019</v>
      </c>
      <c r="B21" s="66" t="s">
        <v>36</v>
      </c>
      <c r="C21" s="67"/>
      <c r="D21" s="68">
        <v>35</v>
      </c>
      <c r="E21" s="69"/>
      <c r="F21" s="70"/>
      <c r="G21" s="71">
        <v>2019</v>
      </c>
      <c r="H21" s="72" t="s">
        <v>36</v>
      </c>
      <c r="I21" s="73"/>
      <c r="J21" s="68">
        <v>25</v>
      </c>
      <c r="K21" s="74"/>
      <c r="L21" s="26"/>
      <c r="M21" s="10"/>
    </row>
    <row r="22" spans="1:13" ht="19.149999999999999" customHeight="1" x14ac:dyDescent="0.2">
      <c r="A22" s="27"/>
      <c r="B22" s="75"/>
      <c r="C22" s="76"/>
      <c r="D22" s="77"/>
      <c r="E22" s="59"/>
      <c r="F22" s="21"/>
      <c r="G22" s="22"/>
      <c r="H22" s="78"/>
      <c r="I22" s="76"/>
      <c r="J22" s="77"/>
      <c r="K22" s="22"/>
      <c r="L22" s="45"/>
      <c r="M22" s="46"/>
    </row>
    <row r="23" spans="1:13" ht="19.149999999999999" customHeight="1" x14ac:dyDescent="0.2">
      <c r="A23" s="79">
        <v>2019</v>
      </c>
      <c r="B23" s="80" t="s">
        <v>37</v>
      </c>
      <c r="C23" s="81"/>
      <c r="D23" s="82">
        <v>3000</v>
      </c>
      <c r="E23" s="83"/>
      <c r="F23" s="84"/>
      <c r="G23" s="85">
        <v>2019</v>
      </c>
      <c r="H23" s="86" t="s">
        <v>37</v>
      </c>
      <c r="I23" s="81"/>
      <c r="J23" s="82">
        <v>3000</v>
      </c>
      <c r="K23" s="87"/>
      <c r="L23" s="45"/>
      <c r="M23" s="46"/>
    </row>
    <row r="24" spans="1:13" ht="18" customHeight="1" x14ac:dyDescent="0.2">
      <c r="A24" s="88"/>
      <c r="B24" s="80" t="s">
        <v>38</v>
      </c>
      <c r="C24" s="81"/>
      <c r="D24" s="82">
        <v>53.84</v>
      </c>
      <c r="E24" s="83"/>
      <c r="F24" s="89"/>
      <c r="G24" s="90"/>
      <c r="H24" s="86" t="s">
        <v>38</v>
      </c>
      <c r="I24" s="81"/>
      <c r="J24" s="82">
        <v>53.84</v>
      </c>
      <c r="K24" s="87"/>
      <c r="L24" s="26"/>
      <c r="M24" s="10"/>
    </row>
    <row r="25" spans="1:13" ht="8.1" customHeight="1" x14ac:dyDescent="0.2">
      <c r="A25" s="91"/>
      <c r="B25" s="92"/>
      <c r="C25" s="93" t="s">
        <v>13</v>
      </c>
      <c r="D25" s="94">
        <f>SUM(D23:D24)</f>
        <v>3053.84</v>
      </c>
      <c r="E25" s="59"/>
      <c r="F25" s="21"/>
      <c r="G25" s="22"/>
      <c r="H25" s="95"/>
      <c r="I25" s="93" t="s">
        <v>13</v>
      </c>
      <c r="J25" s="94">
        <f>SUM(J23:J24)</f>
        <v>3053.84</v>
      </c>
      <c r="K25" s="22"/>
      <c r="L25" s="26"/>
      <c r="M25" s="10"/>
    </row>
    <row r="26" spans="1:13" ht="8.1" customHeight="1" x14ac:dyDescent="0.2">
      <c r="A26" s="91"/>
      <c r="B26" s="96" t="s">
        <v>14</v>
      </c>
      <c r="C26" s="97">
        <f>D25/30.42</f>
        <v>100.38921761998685</v>
      </c>
      <c r="D26" s="98" t="s">
        <v>15</v>
      </c>
      <c r="E26" s="59"/>
      <c r="F26" s="21"/>
      <c r="G26" s="22"/>
      <c r="H26" s="99" t="s">
        <v>14</v>
      </c>
      <c r="I26" s="97">
        <f>J25/21.75</f>
        <v>140.40643678160922</v>
      </c>
      <c r="J26" s="98" t="s">
        <v>15</v>
      </c>
      <c r="K26" s="22"/>
      <c r="L26" s="26"/>
      <c r="M26" s="10"/>
    </row>
    <row r="27" spans="1:13" ht="8.1" customHeight="1" x14ac:dyDescent="0.2">
      <c r="A27" s="91"/>
      <c r="B27" s="96" t="s">
        <v>16</v>
      </c>
      <c r="C27" s="97">
        <f>D19/350</f>
        <v>112.92297142857143</v>
      </c>
      <c r="D27" s="98" t="s">
        <v>17</v>
      </c>
      <c r="E27" s="59"/>
      <c r="F27" s="21"/>
      <c r="G27" s="22"/>
      <c r="H27" s="99" t="s">
        <v>16</v>
      </c>
      <c r="I27" s="97">
        <f>J19/250</f>
        <v>158.09216000000001</v>
      </c>
      <c r="J27" s="98" t="s">
        <v>17</v>
      </c>
      <c r="K27" s="22"/>
      <c r="L27" s="26"/>
      <c r="M27" s="10"/>
    </row>
    <row r="28" spans="1:13" ht="12.75" customHeight="1" x14ac:dyDescent="0.2">
      <c r="A28" s="91"/>
      <c r="B28" s="100" t="s">
        <v>18</v>
      </c>
      <c r="C28" s="101">
        <f>SUM(C27,-C26)</f>
        <v>12.533753808584578</v>
      </c>
      <c r="D28" s="98" t="s">
        <v>15</v>
      </c>
      <c r="E28" s="59"/>
      <c r="F28" s="21"/>
      <c r="G28" s="22"/>
      <c r="H28" s="102" t="s">
        <v>18</v>
      </c>
      <c r="I28" s="101">
        <f>SUM(I27,-I26)</f>
        <v>17.685723218390791</v>
      </c>
      <c r="J28" s="98" t="s">
        <v>15</v>
      </c>
      <c r="K28" s="22"/>
      <c r="L28" s="45"/>
      <c r="M28" s="46"/>
    </row>
    <row r="29" spans="1:13" ht="21" customHeight="1" x14ac:dyDescent="0.2">
      <c r="A29" s="103"/>
      <c r="B29" s="104" t="s">
        <v>39</v>
      </c>
      <c r="C29" s="105">
        <f>C28*D21</f>
        <v>438.6813833004602</v>
      </c>
      <c r="D29" s="106" t="s">
        <v>20</v>
      </c>
      <c r="E29" s="107"/>
      <c r="F29" s="108"/>
      <c r="G29" s="109"/>
      <c r="H29" s="110" t="s">
        <v>39</v>
      </c>
      <c r="I29" s="111">
        <f>I28*J21</f>
        <v>442.14308045976975</v>
      </c>
      <c r="J29" s="112" t="s">
        <v>20</v>
      </c>
      <c r="K29" s="109"/>
      <c r="L29" s="26"/>
      <c r="M29" s="10"/>
    </row>
    <row r="30" spans="1:13" ht="12.75" customHeight="1" x14ac:dyDescent="0.2">
      <c r="A30" s="27"/>
      <c r="B30" s="113"/>
      <c r="C30" s="114"/>
      <c r="D30" s="9"/>
      <c r="E30" s="59"/>
      <c r="F30" s="21"/>
      <c r="G30" s="22"/>
      <c r="H30" s="115"/>
      <c r="I30" s="114"/>
      <c r="J30" s="9"/>
      <c r="K30" s="22"/>
      <c r="L30" s="26"/>
      <c r="M30" s="10"/>
    </row>
    <row r="31" spans="1:13" ht="12.75" customHeight="1" x14ac:dyDescent="0.2">
      <c r="A31" s="116"/>
      <c r="B31" s="117" t="s">
        <v>21</v>
      </c>
      <c r="C31" s="118"/>
      <c r="D31" s="118"/>
      <c r="E31" s="119"/>
      <c r="F31" s="21"/>
      <c r="G31" s="22"/>
      <c r="H31" s="120" t="s">
        <v>22</v>
      </c>
      <c r="I31" s="118"/>
      <c r="J31" s="118"/>
      <c r="K31" s="121"/>
      <c r="L31" s="26"/>
      <c r="M31" s="10"/>
    </row>
    <row r="32" spans="1:13" ht="12.75" customHeight="1" x14ac:dyDescent="0.2">
      <c r="A32" s="116"/>
      <c r="B32" s="122" t="s">
        <v>23</v>
      </c>
      <c r="C32" s="118"/>
      <c r="D32" s="118"/>
      <c r="E32" s="119"/>
      <c r="F32" s="21"/>
      <c r="G32" s="22"/>
      <c r="H32" s="123" t="s">
        <v>23</v>
      </c>
      <c r="I32" s="118"/>
      <c r="J32" s="118"/>
      <c r="K32" s="121"/>
      <c r="L32" s="26"/>
      <c r="M32" s="10"/>
    </row>
    <row r="33" spans="1:13" ht="12.75" customHeight="1" x14ac:dyDescent="0.2">
      <c r="A33" s="27"/>
      <c r="B33" s="124"/>
      <c r="C33" s="125"/>
      <c r="D33" s="125"/>
      <c r="E33" s="126"/>
      <c r="F33" s="21"/>
      <c r="G33" s="22"/>
      <c r="H33" s="127"/>
      <c r="I33" s="128"/>
      <c r="J33" s="128"/>
      <c r="K33" s="129"/>
      <c r="L33" s="26"/>
      <c r="M33" s="10"/>
    </row>
    <row r="34" spans="1:13" ht="12.75" customHeight="1" x14ac:dyDescent="0.2">
      <c r="A34" s="132"/>
      <c r="B34" s="159"/>
      <c r="C34" s="159"/>
      <c r="D34" s="159"/>
      <c r="E34" s="159"/>
      <c r="F34" s="145"/>
      <c r="G34" s="145"/>
      <c r="H34" s="160"/>
      <c r="I34" s="160"/>
      <c r="J34" s="160"/>
      <c r="K34" s="160"/>
      <c r="L34" s="145"/>
      <c r="M34" s="146"/>
    </row>
    <row r="35" spans="1:13" ht="12.75" customHeight="1" x14ac:dyDescent="0.2">
      <c r="A35" s="161"/>
      <c r="B35" s="16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63"/>
    </row>
    <row r="36" spans="1:13" ht="22.7" customHeight="1" x14ac:dyDescent="0.2">
      <c r="A36" s="164"/>
      <c r="B36" s="165" t="s">
        <v>40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7"/>
    </row>
    <row r="37" spans="1:13" ht="15.75" customHeight="1" x14ac:dyDescent="0.2">
      <c r="A37" s="135"/>
      <c r="B37" s="137" t="s">
        <v>24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</row>
    <row r="38" spans="1:13" ht="15.75" customHeight="1" x14ac:dyDescent="0.2">
      <c r="A38" s="135"/>
      <c r="B38" s="137" t="s">
        <v>25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</row>
    <row r="39" spans="1:13" ht="15.75" customHeight="1" x14ac:dyDescent="0.2">
      <c r="A39" s="135"/>
      <c r="B39" s="137" t="s">
        <v>26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</row>
    <row r="40" spans="1:13" ht="15.75" customHeight="1" x14ac:dyDescent="0.2">
      <c r="A40" s="135"/>
      <c r="B40" s="178" t="s">
        <v>41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</row>
    <row r="41" spans="1:13" ht="15.75" customHeight="1" x14ac:dyDescent="0.2">
      <c r="A41" s="135"/>
      <c r="B41" s="137" t="s">
        <v>27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9"/>
    </row>
    <row r="42" spans="1:13" ht="18.2" customHeight="1" x14ac:dyDescent="0.2">
      <c r="A42" s="135"/>
      <c r="B42" s="141" t="s">
        <v>28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3"/>
    </row>
    <row r="43" spans="1:13" ht="18.2" customHeight="1" x14ac:dyDescent="0.2">
      <c r="A43" s="135"/>
      <c r="B43" s="168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70"/>
    </row>
    <row r="44" spans="1:13" ht="12.75" customHeight="1" x14ac:dyDescent="0.2">
      <c r="A44" s="1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</row>
    <row r="45" spans="1:13" ht="12.75" customHeight="1" x14ac:dyDescent="0.2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5"/>
    </row>
  </sheetData>
  <mergeCells count="1">
    <mergeCell ref="I2:I4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 simplifié ICP 2018</vt:lpstr>
      <vt:lpstr>Simulateur simplifié ICP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LIBERA Maximilien</dc:creator>
  <cp:lastModifiedBy>mdelibera</cp:lastModifiedBy>
  <dcterms:created xsi:type="dcterms:W3CDTF">2019-03-01T13:03:35Z</dcterms:created>
  <dcterms:modified xsi:type="dcterms:W3CDTF">2019-03-01T13:05:28Z</dcterms:modified>
</cp:coreProperties>
</file>