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6225" activeTab="1"/>
  </bookViews>
  <sheets>
    <sheet name="Régionales - Tour 1 - 2015" sheetId="1" r:id="rId1"/>
    <sheet name="Régionales - Tour 2 - 2015 " sheetId="3" r:id="rId2"/>
    <sheet name="Résultats régionaux" sheetId="4" r:id="rId3"/>
  </sheets>
  <calcPr calcId="144525"/>
</workbook>
</file>

<file path=xl/calcChain.xml><?xml version="1.0" encoding="utf-8"?>
<calcChain xmlns="http://schemas.openxmlformats.org/spreadsheetml/2006/main">
  <c r="E10" i="3" l="1"/>
  <c r="D10" i="3"/>
  <c r="C10" i="3"/>
  <c r="F9" i="3"/>
  <c r="F8" i="3"/>
  <c r="F7" i="3"/>
  <c r="F10" i="3" s="1"/>
  <c r="E6" i="3"/>
  <c r="E5" i="3" s="1"/>
  <c r="D6" i="3"/>
  <c r="D11" i="3" s="1"/>
  <c r="D13" i="3" s="1"/>
  <c r="C6" i="3"/>
  <c r="C11" i="3" s="1"/>
  <c r="C13" i="3" s="1"/>
  <c r="F4" i="3"/>
  <c r="F3" i="3"/>
  <c r="G4" i="3" l="1"/>
  <c r="C5" i="3"/>
  <c r="F6" i="3"/>
  <c r="G9" i="3" s="1"/>
  <c r="E11" i="3"/>
  <c r="E13" i="3" s="1"/>
  <c r="G3" i="3"/>
  <c r="D5" i="3"/>
  <c r="D4" i="1"/>
  <c r="F5" i="3" l="1"/>
  <c r="G5" i="3" s="1"/>
  <c r="F11" i="3"/>
  <c r="F13" i="3" s="1"/>
  <c r="G8" i="3"/>
  <c r="G6" i="3"/>
  <c r="G7" i="3"/>
  <c r="G10" i="3" s="1"/>
  <c r="D6" i="1"/>
  <c r="E6" i="1"/>
  <c r="C6" i="1"/>
  <c r="C5" i="1" s="1"/>
  <c r="F16" i="1"/>
  <c r="F11" i="1"/>
  <c r="F12" i="1"/>
  <c r="F13" i="1"/>
  <c r="F14" i="1"/>
  <c r="F15" i="1"/>
  <c r="F10" i="1"/>
  <c r="F9" i="1"/>
  <c r="F8" i="1"/>
  <c r="C17" i="1"/>
  <c r="D17" i="1"/>
  <c r="E17" i="1"/>
  <c r="J2" i="3" l="1"/>
  <c r="K2" i="3" s="1"/>
  <c r="A17" i="3" s="1"/>
  <c r="A18" i="3" s="1"/>
  <c r="C18" i="1"/>
  <c r="C20" i="1" s="1"/>
  <c r="F7" i="1" l="1"/>
  <c r="F17" i="1" s="1"/>
  <c r="E5" i="1" l="1"/>
  <c r="E18" i="1"/>
  <c r="E20" i="1" s="1"/>
  <c r="D5" i="1"/>
  <c r="D18" i="1"/>
  <c r="D20" i="1" s="1"/>
  <c r="F4" i="1"/>
  <c r="F6" i="1"/>
  <c r="F3" i="1"/>
  <c r="G16" i="1" l="1"/>
  <c r="G11" i="1"/>
  <c r="G12" i="1"/>
  <c r="F18" i="1"/>
  <c r="F20" i="1" s="1"/>
  <c r="G8" i="1"/>
  <c r="G15" i="1"/>
  <c r="G9" i="1"/>
  <c r="G10" i="1"/>
  <c r="G14" i="1"/>
  <c r="G13" i="1"/>
  <c r="F5" i="1"/>
  <c r="J2" i="1" s="1"/>
  <c r="K2" i="1" s="1"/>
  <c r="A24" i="1" s="1"/>
  <c r="A25" i="1" s="1"/>
  <c r="G7" i="1"/>
  <c r="G3" i="1"/>
  <c r="G6" i="1"/>
  <c r="G4" i="1"/>
  <c r="G5" i="1" l="1"/>
  <c r="G17" i="1"/>
</calcChain>
</file>

<file path=xl/sharedStrings.xml><?xml version="1.0" encoding="utf-8"?>
<sst xmlns="http://schemas.openxmlformats.org/spreadsheetml/2006/main" count="66" uniqueCount="42">
  <si>
    <t>Mairie</t>
  </si>
  <si>
    <t xml:space="preserve">Pont </t>
  </si>
  <si>
    <t>Longeville</t>
  </si>
  <si>
    <t>Total voix</t>
  </si>
  <si>
    <t>Total %</t>
  </si>
  <si>
    <t>TOTAL INSCRITS</t>
  </si>
  <si>
    <t>EXPRIMES</t>
  </si>
  <si>
    <t>FN</t>
  </si>
  <si>
    <t>BLANCS et nuls</t>
  </si>
  <si>
    <t>ABSTENTION</t>
  </si>
  <si>
    <t>Participation</t>
  </si>
  <si>
    <t xml:space="preserve">TOTAL  </t>
  </si>
  <si>
    <t>Candidats &amp; parti / Bureau de vote</t>
  </si>
  <si>
    <t>TOTAL VOTANTS</t>
  </si>
  <si>
    <t>PARTICIPATION</t>
  </si>
  <si>
    <t>UPR</t>
  </si>
  <si>
    <t>FN (Front National)- Sophie MONTEL</t>
  </si>
  <si>
    <t>AEI (Ecologistes) - Julien GONZALEZ</t>
  </si>
  <si>
    <t>AEI</t>
  </si>
  <si>
    <t>LO (Lutte Ouvrière) - Claire ROCHER</t>
  </si>
  <si>
    <t>PCF - FG (Front de Gauche) - Nathalie VERMOREL</t>
  </si>
  <si>
    <t>UPR (Union Populaire Républicaine) - Charles-Henri GALLOIS</t>
  </si>
  <si>
    <t>EELV (Europe Ecologie Les Verts) - Cécile PRUDHOMME</t>
  </si>
  <si>
    <t>DLF (Debout le France) - Maxime THIEBAUT</t>
  </si>
  <si>
    <t>MODEM (Centre) - Christophe GRUDLER</t>
  </si>
  <si>
    <t>PS-DVG (Union de la Gauche) - Marie Guite DUFAY</t>
  </si>
  <si>
    <t>UDI-LR (Union de la Droite) - François SAUVADET</t>
  </si>
  <si>
    <t>EELV</t>
  </si>
  <si>
    <t>FG</t>
  </si>
  <si>
    <t>LO</t>
  </si>
  <si>
    <t>DLF</t>
  </si>
  <si>
    <t>MODEM</t>
  </si>
  <si>
    <t>PS-DVG</t>
  </si>
  <si>
    <t>UDI-LR</t>
  </si>
  <si>
    <t>VOTANTS</t>
  </si>
  <si>
    <t>ABSTENTIONNISTES</t>
  </si>
  <si>
    <t xml:space="preserve">  </t>
  </si>
  <si>
    <t>RESULTATS DEFINITIFS - 1er tour</t>
  </si>
  <si>
    <t>UDI-LR (Union de la Droite et du centre)  François SAUVADET</t>
  </si>
  <si>
    <t>RESULTATS DEFINITIFS - 2nd tour</t>
  </si>
  <si>
    <t>Pour visionner les résultats de la région dans son ensemble, merci de suivre le lien ci-dessous :</t>
  </si>
  <si>
    <t>http://elections.interieur.gouv.fr/regionales-2015/27/27.html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</si>
</sst>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Georgia"/>
      <family val="1"/>
    </font>
    <font>
      <b/>
      <u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0000"/>
      <name val="Georgia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87F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0" fontId="0" fillId="0" borderId="6" xfId="0" applyNumberForma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3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0" fontId="0" fillId="0" borderId="9" xfId="0" applyNumberFormat="1" applyFill="1" applyBorder="1" applyAlignment="1"/>
    <xf numFmtId="0" fontId="2" fillId="7" borderId="4" xfId="0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0" fontId="1" fillId="7" borderId="4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0" fontId="1" fillId="6" borderId="4" xfId="0" applyNumberFormat="1" applyFont="1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0" fontId="1" fillId="7" borderId="4" xfId="0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0" fillId="0" borderId="0" xfId="0" applyFill="1"/>
    <xf numFmtId="0" fontId="6" fillId="4" borderId="10" xfId="0" applyFont="1" applyFill="1" applyBorder="1"/>
    <xf numFmtId="0" fontId="6" fillId="4" borderId="11" xfId="0" applyFont="1" applyFill="1" applyBorder="1"/>
    <xf numFmtId="10" fontId="6" fillId="4" borderId="12" xfId="0" applyNumberFormat="1" applyFont="1" applyFill="1" applyBorder="1"/>
    <xf numFmtId="0" fontId="0" fillId="6" borderId="4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0" fontId="1" fillId="6" borderId="4" xfId="0" applyNumberFormat="1" applyFont="1" applyFill="1" applyBorder="1" applyAlignment="1">
      <alignment horizontal="right" vertical="center"/>
    </xf>
    <xf numFmtId="0" fontId="7" fillId="0" borderId="0" xfId="0" applyFont="1"/>
  </cellXfs>
  <cellStyles count="1">
    <cellStyle name="Normal" xfId="0" builtinId="0"/>
  </cellStyles>
  <dxfs count="18">
    <dxf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D87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(en % des exprimés)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</c:v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'Régionales - Tour 1 - 2015'!$A$7:$A$16</c:f>
              <c:strCache>
                <c:ptCount val="10"/>
                <c:pt idx="0">
                  <c:v>FN</c:v>
                </c:pt>
                <c:pt idx="1">
                  <c:v>UPR</c:v>
                </c:pt>
                <c:pt idx="2">
                  <c:v>UDI-LR</c:v>
                </c:pt>
                <c:pt idx="3">
                  <c:v>AEI</c:v>
                </c:pt>
                <c:pt idx="4">
                  <c:v>EELV</c:v>
                </c:pt>
                <c:pt idx="5">
                  <c:v>FG</c:v>
                </c:pt>
                <c:pt idx="6">
                  <c:v>LO</c:v>
                </c:pt>
                <c:pt idx="7">
                  <c:v>DLF</c:v>
                </c:pt>
                <c:pt idx="8">
                  <c:v>MODEM</c:v>
                </c:pt>
                <c:pt idx="9">
                  <c:v>PS-DVG</c:v>
                </c:pt>
              </c:strCache>
            </c:strRef>
          </c:cat>
          <c:val>
            <c:numRef>
              <c:f>'Régionales - Tour 1 - 2015'!$G$7:$G$16</c:f>
              <c:numCache>
                <c:formatCode>0.00%</c:formatCode>
                <c:ptCount val="10"/>
                <c:pt idx="0">
                  <c:v>0.32521602513747055</c:v>
                </c:pt>
                <c:pt idx="1">
                  <c:v>7.0699135899450118E-3</c:v>
                </c:pt>
                <c:pt idx="2">
                  <c:v>0.22937941869599371</c:v>
                </c:pt>
                <c:pt idx="3">
                  <c:v>2.199528672427337E-2</c:v>
                </c:pt>
                <c:pt idx="4">
                  <c:v>3.6920659858601726E-2</c:v>
                </c:pt>
                <c:pt idx="5">
                  <c:v>3.1421838177533384E-2</c:v>
                </c:pt>
                <c:pt idx="6">
                  <c:v>8.6410054988216804E-3</c:v>
                </c:pt>
                <c:pt idx="7">
                  <c:v>5.5773762765121762E-2</c:v>
                </c:pt>
                <c:pt idx="8">
                  <c:v>3.0636292223095052E-2</c:v>
                </c:pt>
                <c:pt idx="9">
                  <c:v>0.25294579732914374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7696"/>
        <c:axId val="36659968"/>
      </c:barChart>
      <c:catAx>
        <c:axId val="3663769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36659968"/>
        <c:crosses val="autoZero"/>
        <c:auto val="1"/>
        <c:lblAlgn val="ctr"/>
        <c:lblOffset val="100"/>
        <c:noMultiLvlLbl val="0"/>
      </c:catAx>
      <c:valAx>
        <c:axId val="3665996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663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Participation</c:v>
          </c:tx>
          <c:spPr>
            <a:solidFill>
              <a:srgbClr val="92D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'Régionales - Tour 1 - 2015'!$A$21:$A$23</c:f>
              <c:strCache>
                <c:ptCount val="2"/>
                <c:pt idx="0">
                  <c:v>VOTANTS</c:v>
                </c:pt>
                <c:pt idx="1">
                  <c:v>ABSTENTIONNISTES</c:v>
                </c:pt>
              </c:strCache>
            </c:strRef>
          </c:cat>
          <c:val>
            <c:numRef>
              <c:f>'Régionales - Tour 1 - 2015'!$A$24:$A$25</c:f>
              <c:numCache>
                <c:formatCode>0.00%</c:formatCode>
                <c:ptCount val="2"/>
                <c:pt idx="0">
                  <c:v>0.55149501661129563</c:v>
                </c:pt>
                <c:pt idx="1">
                  <c:v>0.44850498338870437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57056"/>
        <c:axId val="37358592"/>
      </c:barChart>
      <c:catAx>
        <c:axId val="3735705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7358592"/>
        <c:crosses val="autoZero"/>
        <c:auto val="1"/>
        <c:lblAlgn val="ctr"/>
        <c:lblOffset val="100"/>
        <c:noMultiLvlLbl val="0"/>
      </c:catAx>
      <c:valAx>
        <c:axId val="37358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735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(en % des exprimés)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9187718892968334E-2"/>
          <c:y val="0.19702921934772422"/>
          <c:w val="0.8542892181488021"/>
          <c:h val="0.71886735685003189"/>
        </c:manualLayout>
      </c:layout>
      <c:barChart>
        <c:barDir val="col"/>
        <c:grouping val="clustered"/>
        <c:varyColors val="0"/>
        <c:ser>
          <c:idx val="0"/>
          <c:order val="0"/>
          <c:tx>
            <c:v>Résultats</c:v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'Régionales - Tour 2 - 2015 '!$A$7:$A$9</c:f>
              <c:strCache>
                <c:ptCount val="3"/>
                <c:pt idx="0">
                  <c:v>FN</c:v>
                </c:pt>
                <c:pt idx="1">
                  <c:v>UDI-LR</c:v>
                </c:pt>
                <c:pt idx="2">
                  <c:v>PS-DVG</c:v>
                </c:pt>
              </c:strCache>
            </c:strRef>
          </c:cat>
          <c:val>
            <c:numRef>
              <c:f>'Régionales - Tour 2 - 2015 '!$G$7:$G$9</c:f>
              <c:numCache>
                <c:formatCode>0.00%</c:formatCode>
                <c:ptCount val="3"/>
                <c:pt idx="0">
                  <c:v>0.32733333333333331</c:v>
                </c:pt>
                <c:pt idx="1">
                  <c:v>0.32800000000000001</c:v>
                </c:pt>
                <c:pt idx="2">
                  <c:v>0.34466666666666668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30400"/>
        <c:axId val="37431936"/>
      </c:barChart>
      <c:catAx>
        <c:axId val="3743040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37431936"/>
        <c:crosses val="autoZero"/>
        <c:auto val="1"/>
        <c:lblAlgn val="ctr"/>
        <c:lblOffset val="100"/>
        <c:noMultiLvlLbl val="0"/>
      </c:catAx>
      <c:valAx>
        <c:axId val="374319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743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Participation</c:v>
          </c:tx>
          <c:spPr>
            <a:solidFill>
              <a:srgbClr val="92D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'Régionales - Tour 2 - 2015 '!$A$14:$A$16</c:f>
              <c:strCache>
                <c:ptCount val="2"/>
                <c:pt idx="0">
                  <c:v>VOTANTS</c:v>
                </c:pt>
                <c:pt idx="1">
                  <c:v>ABSTENTIONNISTES</c:v>
                </c:pt>
              </c:strCache>
            </c:strRef>
          </c:cat>
          <c:val>
            <c:numRef>
              <c:f>'Régionales - Tour 2 - 2015 '!$A$17:$A$18</c:f>
              <c:numCache>
                <c:formatCode>0.00%</c:formatCode>
                <c:ptCount val="2"/>
                <c:pt idx="0">
                  <c:v>0.64644786040714586</c:v>
                </c:pt>
                <c:pt idx="1">
                  <c:v>0.35355213959285414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1376"/>
        <c:axId val="37483648"/>
      </c:barChart>
      <c:catAx>
        <c:axId val="374613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7483648"/>
        <c:crosses val="autoZero"/>
        <c:auto val="1"/>
        <c:lblAlgn val="ctr"/>
        <c:lblOffset val="100"/>
        <c:noMultiLvlLbl val="0"/>
      </c:catAx>
      <c:valAx>
        <c:axId val="37483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746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207433</xdr:colOff>
      <xdr:row>8</xdr:row>
      <xdr:rowOff>115359</xdr:rowOff>
    </xdr:from>
    <xdr:to>
      <xdr:col>16</xdr:col>
      <xdr:colOff>465667</xdr:colOff>
      <xdr:row>27</xdr:row>
      <xdr:rowOff>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136524</xdr:rowOff>
    </xdr:from>
    <xdr:to>
      <xdr:col>16</xdr:col>
      <xdr:colOff>476250</xdr:colOff>
      <xdr:row>7</xdr:row>
      <xdr:rowOff>264583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27516</xdr:colOff>
      <xdr:row>7</xdr:row>
      <xdr:rowOff>178858</xdr:rowOff>
    </xdr:from>
    <xdr:to>
      <xdr:col>16</xdr:col>
      <xdr:colOff>497417</xdr:colOff>
      <xdr:row>21</xdr:row>
      <xdr:rowOff>63500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136524</xdr:rowOff>
    </xdr:from>
    <xdr:to>
      <xdr:col>16</xdr:col>
      <xdr:colOff>476250</xdr:colOff>
      <xdr:row>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2:G17" totalsRowCount="1" headerRowDxfId="17" dataDxfId="16" totalsRowBorderDxfId="15">
  <autoFilter ref="B2:G16"/>
  <tableColumns count="6">
    <tableColumn id="1" name="Candidats &amp; parti / Bureau de vote" totalsRowLabel="TOTAL  " totalsRowDxfId="14"/>
    <tableColumn id="2" name="Mairie" totalsRowFunction="custom" totalsRowDxfId="13">
      <totalsRowFormula>SUM(C7:C7)</totalsRowFormula>
    </tableColumn>
    <tableColumn id="3" name="Pont " totalsRowFunction="custom" totalsRowDxfId="12">
      <totalsRowFormula>SUM(D7:D7)</totalsRowFormula>
    </tableColumn>
    <tableColumn id="4" name="Longeville" totalsRowFunction="custom" totalsRowDxfId="11">
      <totalsRowFormula>SUM(E7:E7)</totalsRowFormula>
    </tableColumn>
    <tableColumn id="5" name="Total voix" totalsRowFunction="custom" totalsRowDxfId="10">
      <calculatedColumnFormula>SUM(C3:E3)</calculatedColumnFormula>
      <totalsRowFormula>SUM(F7:F7)</totalsRowFormula>
    </tableColumn>
    <tableColumn id="6" name="Total %" totalsRowFunction="custom" totalsRowDxfId="9">
      <calculatedColumnFormula>F3/$F$6</calculatedColumnFormula>
      <totalsRowFormula>SUM(G7:G7)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B2:G10" totalsRowCount="1" headerRowDxfId="8" dataDxfId="7" totalsRowBorderDxfId="6">
  <autoFilter ref="B2:G9"/>
  <tableColumns count="6">
    <tableColumn id="1" name="Candidats &amp; parti / Bureau de vote" totalsRowLabel="TOTAL  " totalsRowDxfId="5"/>
    <tableColumn id="2" name="Mairie" totalsRowFunction="custom" totalsRowDxfId="4">
      <totalsRowFormula>SUM(C7:C7)</totalsRowFormula>
    </tableColumn>
    <tableColumn id="3" name="Pont " totalsRowFunction="custom" totalsRowDxfId="3">
      <totalsRowFormula>SUM(D7:D7)</totalsRowFormula>
    </tableColumn>
    <tableColumn id="4" name="Longeville" totalsRowFunction="custom" totalsRowDxfId="2">
      <totalsRowFormula>SUM(E7:E7)</totalsRowFormula>
    </tableColumn>
    <tableColumn id="5" name="Total voix" totalsRowFunction="custom" totalsRowDxfId="1">
      <calculatedColumnFormula>SUM(C3:E3)</calculatedColumnFormula>
      <totalsRowFormula>SUM(F7:F7)</totalsRowFormula>
    </tableColumn>
    <tableColumn id="6" name="Total %" totalsRowFunction="custom" totalsRowDxfId="0">
      <calculatedColumnFormula>F3/$F$6</calculatedColumnFormula>
      <totalsRowFormula>SUM(G7:G7)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="90" zoomScaleNormal="90" workbookViewId="0">
      <selection activeCell="B24" sqref="B24"/>
    </sheetView>
  </sheetViews>
  <sheetFormatPr baseColWidth="10" defaultRowHeight="15" x14ac:dyDescent="0.25"/>
  <cols>
    <col min="1" max="1" width="25.140625" customWidth="1"/>
    <col min="2" max="2" width="67.42578125" customWidth="1"/>
    <col min="5" max="5" width="14.7109375" bestFit="1" customWidth="1"/>
    <col min="6" max="6" width="15.140625" customWidth="1"/>
    <col min="7" max="7" width="12.42578125" customWidth="1"/>
    <col min="8" max="8" width="3.140625" customWidth="1"/>
    <col min="9" max="9" width="12.140625" customWidth="1"/>
  </cols>
  <sheetData>
    <row r="1" spans="1:11" ht="42.75" customHeight="1" thickBot="1" x14ac:dyDescent="0.75">
      <c r="B1" s="9" t="s">
        <v>37</v>
      </c>
      <c r="D1" s="8"/>
    </row>
    <row r="2" spans="1:11" ht="16.5" thickBot="1" x14ac:dyDescent="0.3">
      <c r="B2" s="3" t="s">
        <v>12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I2" s="32" t="s">
        <v>10</v>
      </c>
      <c r="J2" s="33">
        <f>F3-F5</f>
        <v>1328</v>
      </c>
      <c r="K2" s="34">
        <f>J2/F3</f>
        <v>0.55149501661129563</v>
      </c>
    </row>
    <row r="3" spans="1:11" x14ac:dyDescent="0.25">
      <c r="B3" s="6" t="s">
        <v>5</v>
      </c>
      <c r="C3" s="1">
        <v>869</v>
      </c>
      <c r="D3" s="1">
        <v>814</v>
      </c>
      <c r="E3" s="1">
        <v>725</v>
      </c>
      <c r="F3" s="2">
        <f>SUM(C3:E3)</f>
        <v>2408</v>
      </c>
      <c r="G3" s="7">
        <f>F3/F3</f>
        <v>1</v>
      </c>
      <c r="I3" s="31"/>
      <c r="J3" s="31"/>
      <c r="K3" s="31"/>
    </row>
    <row r="4" spans="1:11" x14ac:dyDescent="0.25">
      <c r="B4" s="6" t="s">
        <v>8</v>
      </c>
      <c r="C4" s="1">
        <v>21</v>
      </c>
      <c r="D4" s="1">
        <f>11+6</f>
        <v>17</v>
      </c>
      <c r="E4" s="1">
        <v>17</v>
      </c>
      <c r="F4" s="2">
        <f t="shared" ref="F4:F6" si="0">SUM(C4:E4)</f>
        <v>55</v>
      </c>
      <c r="G4" s="7">
        <f>F4/F3</f>
        <v>2.2840531561461794E-2</v>
      </c>
    </row>
    <row r="5" spans="1:11" x14ac:dyDescent="0.25">
      <c r="B5" s="6" t="s">
        <v>9</v>
      </c>
      <c r="C5" s="1">
        <f>C3-C4-C6</f>
        <v>399</v>
      </c>
      <c r="D5" s="1">
        <f t="shared" ref="D5:E5" si="1">D3-D4-D6</f>
        <v>367</v>
      </c>
      <c r="E5" s="1">
        <f t="shared" si="1"/>
        <v>314</v>
      </c>
      <c r="F5" s="2">
        <f t="shared" si="0"/>
        <v>1080</v>
      </c>
      <c r="G5" s="7">
        <f>F5/F3</f>
        <v>0.44850498338870431</v>
      </c>
    </row>
    <row r="6" spans="1:11" x14ac:dyDescent="0.25">
      <c r="B6" s="13" t="s">
        <v>6</v>
      </c>
      <c r="C6" s="14">
        <f>SUM(C7:C16)</f>
        <v>449</v>
      </c>
      <c r="D6" s="14">
        <f t="shared" ref="D6:E6" si="2">SUM(D7:D16)</f>
        <v>430</v>
      </c>
      <c r="E6" s="14">
        <f t="shared" si="2"/>
        <v>394</v>
      </c>
      <c r="F6" s="15">
        <f t="shared" si="0"/>
        <v>1273</v>
      </c>
      <c r="G6" s="16">
        <f>F6/F3</f>
        <v>0.52865448504983392</v>
      </c>
    </row>
    <row r="7" spans="1:11" ht="23.25" customHeight="1" x14ac:dyDescent="0.25">
      <c r="A7" t="s">
        <v>7</v>
      </c>
      <c r="B7" s="17" t="s">
        <v>16</v>
      </c>
      <c r="C7" s="18">
        <v>149</v>
      </c>
      <c r="D7" s="18">
        <v>128</v>
      </c>
      <c r="E7" s="18">
        <v>137</v>
      </c>
      <c r="F7" s="19">
        <f t="shared" ref="F7:F16" si="3">SUM(C7:E7)</f>
        <v>414</v>
      </c>
      <c r="G7" s="20">
        <f t="shared" ref="G7:G16" si="4">F7/$F$6</f>
        <v>0.32521602513747055</v>
      </c>
    </row>
    <row r="8" spans="1:11" ht="23.25" customHeight="1" x14ac:dyDescent="0.25">
      <c r="A8" t="s">
        <v>15</v>
      </c>
      <c r="B8" s="21" t="s">
        <v>21</v>
      </c>
      <c r="C8" s="22">
        <v>3</v>
      </c>
      <c r="D8" s="22">
        <v>5</v>
      </c>
      <c r="E8" s="22">
        <v>1</v>
      </c>
      <c r="F8" s="23">
        <f t="shared" si="3"/>
        <v>9</v>
      </c>
      <c r="G8" s="24">
        <f t="shared" si="4"/>
        <v>7.0699135899450118E-3</v>
      </c>
    </row>
    <row r="9" spans="1:11" ht="23.25" customHeight="1" x14ac:dyDescent="0.25">
      <c r="A9" t="s">
        <v>33</v>
      </c>
      <c r="B9" s="17" t="s">
        <v>26</v>
      </c>
      <c r="C9" s="25">
        <v>97</v>
      </c>
      <c r="D9" s="25">
        <v>118</v>
      </c>
      <c r="E9" s="25">
        <v>77</v>
      </c>
      <c r="F9" s="26">
        <f t="shared" si="3"/>
        <v>292</v>
      </c>
      <c r="G9" s="27">
        <f t="shared" si="4"/>
        <v>0.22937941869599371</v>
      </c>
    </row>
    <row r="10" spans="1:11" ht="23.25" customHeight="1" x14ac:dyDescent="0.25">
      <c r="A10" t="s">
        <v>18</v>
      </c>
      <c r="B10" s="28" t="s">
        <v>17</v>
      </c>
      <c r="C10" s="22">
        <v>8</v>
      </c>
      <c r="D10" s="22">
        <v>9</v>
      </c>
      <c r="E10" s="22">
        <v>11</v>
      </c>
      <c r="F10" s="23">
        <f t="shared" si="3"/>
        <v>28</v>
      </c>
      <c r="G10" s="24">
        <f t="shared" si="4"/>
        <v>2.199528672427337E-2</v>
      </c>
    </row>
    <row r="11" spans="1:11" ht="23.25" customHeight="1" x14ac:dyDescent="0.25">
      <c r="A11" t="s">
        <v>27</v>
      </c>
      <c r="B11" s="17" t="s">
        <v>22</v>
      </c>
      <c r="C11" s="25">
        <v>18</v>
      </c>
      <c r="D11" s="25">
        <v>13</v>
      </c>
      <c r="E11" s="25">
        <v>16</v>
      </c>
      <c r="F11" s="26">
        <f t="shared" si="3"/>
        <v>47</v>
      </c>
      <c r="G11" s="27">
        <f t="shared" si="4"/>
        <v>3.6920659858601726E-2</v>
      </c>
    </row>
    <row r="12" spans="1:11" ht="23.25" customHeight="1" x14ac:dyDescent="0.25">
      <c r="A12" t="s">
        <v>28</v>
      </c>
      <c r="B12" s="28" t="s">
        <v>20</v>
      </c>
      <c r="C12" s="22">
        <v>12</v>
      </c>
      <c r="D12" s="22">
        <v>14</v>
      </c>
      <c r="E12" s="22">
        <v>14</v>
      </c>
      <c r="F12" s="23">
        <f t="shared" si="3"/>
        <v>40</v>
      </c>
      <c r="G12" s="24">
        <f t="shared" si="4"/>
        <v>3.1421838177533384E-2</v>
      </c>
    </row>
    <row r="13" spans="1:11" ht="23.25" customHeight="1" x14ac:dyDescent="0.25">
      <c r="A13" t="s">
        <v>29</v>
      </c>
      <c r="B13" s="17" t="s">
        <v>19</v>
      </c>
      <c r="C13" s="25">
        <v>4</v>
      </c>
      <c r="D13" s="25">
        <v>2</v>
      </c>
      <c r="E13" s="25">
        <v>5</v>
      </c>
      <c r="F13" s="26">
        <f t="shared" si="3"/>
        <v>11</v>
      </c>
      <c r="G13" s="27">
        <f t="shared" si="4"/>
        <v>8.6410054988216804E-3</v>
      </c>
    </row>
    <row r="14" spans="1:11" ht="23.25" customHeight="1" x14ac:dyDescent="0.25">
      <c r="A14" t="s">
        <v>30</v>
      </c>
      <c r="B14" s="28" t="s">
        <v>23</v>
      </c>
      <c r="C14" s="22">
        <v>23</v>
      </c>
      <c r="D14" s="22">
        <v>24</v>
      </c>
      <c r="E14" s="22">
        <v>24</v>
      </c>
      <c r="F14" s="23">
        <f t="shared" si="3"/>
        <v>71</v>
      </c>
      <c r="G14" s="24">
        <f t="shared" si="4"/>
        <v>5.5773762765121762E-2</v>
      </c>
    </row>
    <row r="15" spans="1:11" ht="23.25" customHeight="1" x14ac:dyDescent="0.25">
      <c r="A15" t="s">
        <v>31</v>
      </c>
      <c r="B15" s="17" t="s">
        <v>24</v>
      </c>
      <c r="C15" s="25">
        <v>22</v>
      </c>
      <c r="D15" s="25">
        <v>8</v>
      </c>
      <c r="E15" s="25">
        <v>9</v>
      </c>
      <c r="F15" s="26">
        <f t="shared" si="3"/>
        <v>39</v>
      </c>
      <c r="G15" s="27">
        <f t="shared" si="4"/>
        <v>3.0636292223095052E-2</v>
      </c>
    </row>
    <row r="16" spans="1:11" ht="23.25" customHeight="1" x14ac:dyDescent="0.25">
      <c r="A16" t="s">
        <v>32</v>
      </c>
      <c r="B16" s="28" t="s">
        <v>25</v>
      </c>
      <c r="C16" s="22">
        <v>113</v>
      </c>
      <c r="D16" s="22">
        <v>109</v>
      </c>
      <c r="E16" s="22">
        <v>100</v>
      </c>
      <c r="F16" s="23">
        <f t="shared" si="3"/>
        <v>322</v>
      </c>
      <c r="G16" s="24">
        <f t="shared" si="4"/>
        <v>0.25294579732914374</v>
      </c>
    </row>
    <row r="17" spans="1:7" ht="21.75" customHeight="1" x14ac:dyDescent="0.25">
      <c r="B17" s="29" t="s">
        <v>11</v>
      </c>
      <c r="C17" s="1">
        <f>SUM(C7:C7)</f>
        <v>149</v>
      </c>
      <c r="D17" s="1">
        <f>SUM(D7:D7)</f>
        <v>128</v>
      </c>
      <c r="E17" s="1">
        <f>SUM(E7:E7)</f>
        <v>137</v>
      </c>
      <c r="F17" s="1">
        <f>SUM(F7:F7)</f>
        <v>414</v>
      </c>
      <c r="G17" s="30">
        <f>SUM(G7:G7)</f>
        <v>0.32521602513747055</v>
      </c>
    </row>
    <row r="18" spans="1:7" x14ac:dyDescent="0.25">
      <c r="B18" s="10" t="s">
        <v>13</v>
      </c>
      <c r="C18" s="11">
        <f>SUM(C6+C4)</f>
        <v>470</v>
      </c>
      <c r="D18" s="11">
        <f>SUM(D6+D4)</f>
        <v>447</v>
      </c>
      <c r="E18" s="11">
        <f>SUM(E6+E4)</f>
        <v>411</v>
      </c>
      <c r="F18" s="11">
        <f>SUM(F6+F4)</f>
        <v>1328</v>
      </c>
    </row>
    <row r="20" spans="1:7" x14ac:dyDescent="0.25">
      <c r="A20" t="s">
        <v>14</v>
      </c>
      <c r="B20" s="10" t="s">
        <v>14</v>
      </c>
      <c r="C20" s="12">
        <f>C18/C3</f>
        <v>0.54085155350978131</v>
      </c>
      <c r="D20" s="12">
        <f>D18/D3</f>
        <v>0.5491400491400491</v>
      </c>
      <c r="E20" s="12">
        <f>E18/E3</f>
        <v>0.56689655172413789</v>
      </c>
      <c r="F20" s="12">
        <f>F18/F3</f>
        <v>0.55149501661129563</v>
      </c>
    </row>
    <row r="21" spans="1:7" x14ac:dyDescent="0.25">
      <c r="A21" t="s">
        <v>34</v>
      </c>
    </row>
    <row r="22" spans="1:7" x14ac:dyDescent="0.25">
      <c r="A22" t="s">
        <v>35</v>
      </c>
    </row>
    <row r="24" spans="1:7" x14ac:dyDescent="0.25">
      <c r="A24" s="12">
        <f>K2</f>
        <v>0.55149501661129563</v>
      </c>
    </row>
    <row r="25" spans="1:7" x14ac:dyDescent="0.25">
      <c r="A25" s="12">
        <f>1-A24</f>
        <v>0.44850498338870437</v>
      </c>
      <c r="B25" t="s">
        <v>36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B1" zoomScale="90" zoomScaleNormal="90" workbookViewId="0">
      <selection activeCell="B22" sqref="B22"/>
    </sheetView>
  </sheetViews>
  <sheetFormatPr baseColWidth="10" defaultRowHeight="15" x14ac:dyDescent="0.25"/>
  <cols>
    <col min="1" max="1" width="25.140625" customWidth="1"/>
    <col min="2" max="2" width="67.42578125" customWidth="1"/>
    <col min="5" max="5" width="14.7109375" bestFit="1" customWidth="1"/>
    <col min="6" max="6" width="15.140625" customWidth="1"/>
    <col min="7" max="7" width="12.42578125" customWidth="1"/>
    <col min="8" max="8" width="3.140625" customWidth="1"/>
    <col min="9" max="9" width="12.140625" customWidth="1"/>
  </cols>
  <sheetData>
    <row r="1" spans="1:11" ht="42.75" customHeight="1" thickBot="1" x14ac:dyDescent="0.75">
      <c r="B1" s="9" t="s">
        <v>39</v>
      </c>
      <c r="D1" s="8"/>
    </row>
    <row r="2" spans="1:11" ht="16.5" thickBot="1" x14ac:dyDescent="0.3">
      <c r="B2" s="3" t="s">
        <v>12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I2" s="32" t="s">
        <v>10</v>
      </c>
      <c r="J2" s="33">
        <f>F3-F5</f>
        <v>1556</v>
      </c>
      <c r="K2" s="34">
        <f>J2/F3</f>
        <v>0.64644786040714586</v>
      </c>
    </row>
    <row r="3" spans="1:11" x14ac:dyDescent="0.25">
      <c r="B3" s="6" t="s">
        <v>5</v>
      </c>
      <c r="C3" s="1">
        <v>868</v>
      </c>
      <c r="D3" s="1">
        <v>814</v>
      </c>
      <c r="E3" s="1">
        <v>725</v>
      </c>
      <c r="F3" s="2">
        <f>SUM(C3:E3)</f>
        <v>2407</v>
      </c>
      <c r="G3" s="7">
        <f>F3/F3</f>
        <v>1</v>
      </c>
      <c r="I3" s="31"/>
      <c r="J3" s="31"/>
      <c r="K3" s="31"/>
    </row>
    <row r="4" spans="1:11" x14ac:dyDescent="0.25">
      <c r="B4" s="6" t="s">
        <v>8</v>
      </c>
      <c r="C4" s="1">
        <v>25</v>
      </c>
      <c r="D4" s="1">
        <v>17</v>
      </c>
      <c r="E4" s="1">
        <v>14</v>
      </c>
      <c r="F4" s="2">
        <f t="shared" ref="F4:F9" si="0">SUM(C4:E4)</f>
        <v>56</v>
      </c>
      <c r="G4" s="7">
        <f>F4/F3</f>
        <v>2.3265475695886995E-2</v>
      </c>
    </row>
    <row r="5" spans="1:11" x14ac:dyDescent="0.25">
      <c r="B5" s="6" t="s">
        <v>9</v>
      </c>
      <c r="C5" s="1">
        <f>C3-C4-C6</f>
        <v>312</v>
      </c>
      <c r="D5" s="1">
        <f t="shared" ref="D5:E5" si="1">D3-D4-D6</f>
        <v>291</v>
      </c>
      <c r="E5" s="1">
        <f t="shared" si="1"/>
        <v>248</v>
      </c>
      <c r="F5" s="2">
        <f t="shared" si="0"/>
        <v>851</v>
      </c>
      <c r="G5" s="7">
        <f>F5/F3</f>
        <v>0.3535521395928542</v>
      </c>
    </row>
    <row r="6" spans="1:11" x14ac:dyDescent="0.25">
      <c r="B6" s="13" t="s">
        <v>6</v>
      </c>
      <c r="C6" s="14">
        <f>SUM(C7:C9)</f>
        <v>531</v>
      </c>
      <c r="D6" s="14">
        <f>SUM(D7:D9)</f>
        <v>506</v>
      </c>
      <c r="E6" s="14">
        <f>SUM(E7:E9)</f>
        <v>463</v>
      </c>
      <c r="F6" s="15">
        <f t="shared" si="0"/>
        <v>1500</v>
      </c>
      <c r="G6" s="16">
        <f>F6/F3</f>
        <v>0.62318238471125886</v>
      </c>
    </row>
    <row r="7" spans="1:11" ht="32.25" customHeight="1" x14ac:dyDescent="0.25">
      <c r="A7" t="s">
        <v>7</v>
      </c>
      <c r="B7" s="28" t="s">
        <v>16</v>
      </c>
      <c r="C7" s="35">
        <v>186</v>
      </c>
      <c r="D7" s="35">
        <v>147</v>
      </c>
      <c r="E7" s="35">
        <v>158</v>
      </c>
      <c r="F7" s="36">
        <f t="shared" si="0"/>
        <v>491</v>
      </c>
      <c r="G7" s="37">
        <f t="shared" ref="G7:G9" si="2">F7/$F$6</f>
        <v>0.32733333333333331</v>
      </c>
    </row>
    <row r="8" spans="1:11" ht="33.75" customHeight="1" x14ac:dyDescent="0.25">
      <c r="A8" t="s">
        <v>33</v>
      </c>
      <c r="B8" s="17" t="s">
        <v>38</v>
      </c>
      <c r="C8" s="25">
        <v>172</v>
      </c>
      <c r="D8" s="25">
        <v>176</v>
      </c>
      <c r="E8" s="25">
        <v>144</v>
      </c>
      <c r="F8" s="26">
        <f t="shared" si="0"/>
        <v>492</v>
      </c>
      <c r="G8" s="27">
        <f t="shared" si="2"/>
        <v>0.32800000000000001</v>
      </c>
    </row>
    <row r="9" spans="1:11" ht="31.5" customHeight="1" x14ac:dyDescent="0.25">
      <c r="A9" t="s">
        <v>32</v>
      </c>
      <c r="B9" s="28" t="s">
        <v>25</v>
      </c>
      <c r="C9" s="22">
        <v>173</v>
      </c>
      <c r="D9" s="22">
        <v>183</v>
      </c>
      <c r="E9" s="22">
        <v>161</v>
      </c>
      <c r="F9" s="23">
        <f t="shared" si="0"/>
        <v>517</v>
      </c>
      <c r="G9" s="24">
        <f t="shared" si="2"/>
        <v>0.34466666666666668</v>
      </c>
    </row>
    <row r="10" spans="1:11" ht="21.75" customHeight="1" x14ac:dyDescent="0.25">
      <c r="B10" s="29" t="s">
        <v>11</v>
      </c>
      <c r="C10" s="1">
        <f>SUM(C7:C7)</f>
        <v>186</v>
      </c>
      <c r="D10" s="1">
        <f>SUM(D7:D7)</f>
        <v>147</v>
      </c>
      <c r="E10" s="1">
        <f>SUM(E7:E7)</f>
        <v>158</v>
      </c>
      <c r="F10" s="1">
        <f>SUM(F7:F7)</f>
        <v>491</v>
      </c>
      <c r="G10" s="30">
        <f>SUM(G7:G7)</f>
        <v>0.32733333333333331</v>
      </c>
    </row>
    <row r="11" spans="1:11" x14ac:dyDescent="0.25">
      <c r="B11" s="10" t="s">
        <v>13</v>
      </c>
      <c r="C11" s="11">
        <f>SUM(C6+C4)</f>
        <v>556</v>
      </c>
      <c r="D11" s="11">
        <f>SUM(D6+D4)</f>
        <v>523</v>
      </c>
      <c r="E11" s="11">
        <f>SUM(E6+E4)</f>
        <v>477</v>
      </c>
      <c r="F11" s="11">
        <f>SUM(F6+F4)</f>
        <v>1556</v>
      </c>
    </row>
    <row r="13" spans="1:11" x14ac:dyDescent="0.25">
      <c r="A13" t="s">
        <v>14</v>
      </c>
      <c r="B13" s="10" t="s">
        <v>14</v>
      </c>
      <c r="C13" s="12">
        <f>C11/C3</f>
        <v>0.64055299539170507</v>
      </c>
      <c r="D13" s="12">
        <f>D11/D3</f>
        <v>0.64250614250614246</v>
      </c>
      <c r="E13" s="12">
        <f>E11/E3</f>
        <v>0.65793103448275858</v>
      </c>
      <c r="F13" s="12">
        <f>F11/F3</f>
        <v>0.64644786040714586</v>
      </c>
    </row>
    <row r="14" spans="1:11" x14ac:dyDescent="0.25">
      <c r="A14" t="s">
        <v>34</v>
      </c>
    </row>
    <row r="15" spans="1:11" x14ac:dyDescent="0.25">
      <c r="A15" t="s">
        <v>35</v>
      </c>
    </row>
    <row r="17" spans="1:2" x14ac:dyDescent="0.25">
      <c r="A17" s="12">
        <f>K2</f>
        <v>0.64644786040714586</v>
      </c>
    </row>
    <row r="18" spans="1:2" x14ac:dyDescent="0.25">
      <c r="A18" s="12">
        <f>1-A17</f>
        <v>0.35355213959285414</v>
      </c>
      <c r="B18" t="s">
        <v>36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C16" sqref="C16"/>
    </sheetView>
  </sheetViews>
  <sheetFormatPr baseColWidth="10" defaultRowHeight="15" x14ac:dyDescent="0.25"/>
  <sheetData>
    <row r="2" spans="1:1" x14ac:dyDescent="0.25">
      <c r="A2" t="s">
        <v>40</v>
      </c>
    </row>
    <row r="4" spans="1:1" ht="21" x14ac:dyDescent="0.35">
      <c r="A4" s="38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Régionales - Tour 1 - 2015</vt:lpstr>
      <vt:lpstr>Régionales - Tour 2 - 2015 </vt:lpstr>
      <vt:lpstr>Résultats régionaux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 DANIS</dc:creator>
  <cp:lastModifiedBy>k.danis</cp:lastModifiedBy>
  <dcterms:created xsi:type="dcterms:W3CDTF">2014-05-25T17:22:11Z</dcterms:created>
  <dcterms:modified xsi:type="dcterms:W3CDTF">2015-12-14T06:57:49Z</dcterms:modified>
</cp:coreProperties>
</file>